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ael\Documents\Michael Files\MillwardBrown\BYRA\2019\Race Results\"/>
    </mc:Choice>
  </mc:AlternateContent>
  <bookViews>
    <workbookView xWindow="0" yWindow="0" windowWidth="14490" windowHeight="11700"/>
  </bookViews>
  <sheets>
    <sheet name="Season Series Scoring Summary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2" l="1"/>
  <c r="L9" i="2"/>
  <c r="M9" i="2"/>
  <c r="N9" i="2"/>
  <c r="O9" i="2"/>
  <c r="P9" i="2"/>
  <c r="Q9" i="2"/>
  <c r="R9" i="2"/>
  <c r="T9" i="2"/>
  <c r="U9" i="2"/>
  <c r="X9" i="2"/>
  <c r="Y9" i="2" s="1"/>
  <c r="K10" i="2"/>
  <c r="L10" i="2"/>
  <c r="T10" i="2" s="1"/>
  <c r="W10" i="2" s="1"/>
  <c r="M10" i="2"/>
  <c r="N10" i="2"/>
  <c r="O10" i="2"/>
  <c r="P10" i="2"/>
  <c r="Q10" i="2"/>
  <c r="R10" i="2"/>
  <c r="U10" i="2"/>
  <c r="X10" i="2"/>
  <c r="Y10" i="2" s="1"/>
  <c r="K11" i="2"/>
  <c r="L11" i="2"/>
  <c r="M11" i="2"/>
  <c r="N11" i="2"/>
  <c r="O11" i="2"/>
  <c r="P11" i="2"/>
  <c r="Q11" i="2"/>
  <c r="R11" i="2"/>
  <c r="T11" i="2"/>
  <c r="U11" i="2"/>
  <c r="W11" i="2"/>
  <c r="X11" i="2"/>
  <c r="K12" i="2"/>
  <c r="U12" i="2" s="1"/>
  <c r="X12" i="2" s="1"/>
  <c r="Y12" i="2" s="1"/>
  <c r="L12" i="2"/>
  <c r="M12" i="2"/>
  <c r="N12" i="2"/>
  <c r="O12" i="2"/>
  <c r="P12" i="2"/>
  <c r="Q12" i="2"/>
  <c r="R12" i="2"/>
  <c r="T12" i="2"/>
  <c r="W12" i="2"/>
  <c r="K13" i="2"/>
  <c r="U13" i="2" s="1"/>
  <c r="X13" i="2" s="1"/>
  <c r="Y13" i="2" s="1"/>
  <c r="L13" i="2"/>
  <c r="M13" i="2"/>
  <c r="N13" i="2"/>
  <c r="O13" i="2"/>
  <c r="P13" i="2"/>
  <c r="Q13" i="2"/>
  <c r="R13" i="2"/>
  <c r="T13" i="2"/>
  <c r="W13" i="2"/>
  <c r="K20" i="2"/>
  <c r="L20" i="2"/>
  <c r="T20" i="2" s="1"/>
  <c r="W20" i="2" s="1"/>
  <c r="M20" i="2"/>
  <c r="N20" i="2"/>
  <c r="O20" i="2"/>
  <c r="P20" i="2"/>
  <c r="Q20" i="2"/>
  <c r="R20" i="2"/>
  <c r="U20" i="2"/>
  <c r="X20" i="2"/>
  <c r="Y20" i="2" s="1"/>
  <c r="K21" i="2"/>
  <c r="L21" i="2"/>
  <c r="T21" i="2" s="1"/>
  <c r="M21" i="2"/>
  <c r="N21" i="2"/>
  <c r="O21" i="2"/>
  <c r="P21" i="2"/>
  <c r="Q21" i="2"/>
  <c r="R21" i="2"/>
  <c r="U21" i="2"/>
  <c r="X21" i="2" s="1"/>
  <c r="Y21" i="2" s="1"/>
  <c r="Z21" i="2" s="1"/>
  <c r="K22" i="2"/>
  <c r="U22" i="2" s="1"/>
  <c r="X22" i="2" s="1"/>
  <c r="L22" i="2"/>
  <c r="M22" i="2"/>
  <c r="N22" i="2"/>
  <c r="O22" i="2"/>
  <c r="P22" i="2"/>
  <c r="Q22" i="2"/>
  <c r="R22" i="2"/>
  <c r="T22" i="2"/>
  <c r="W22" i="2"/>
  <c r="K23" i="2"/>
  <c r="U23" i="2" s="1"/>
  <c r="X23" i="2" s="1"/>
  <c r="Y23" i="2" s="1"/>
  <c r="L23" i="2"/>
  <c r="M23" i="2"/>
  <c r="N23" i="2"/>
  <c r="O23" i="2"/>
  <c r="P23" i="2"/>
  <c r="Q23" i="2"/>
  <c r="R23" i="2"/>
  <c r="T23" i="2"/>
  <c r="K24" i="2"/>
  <c r="L24" i="2"/>
  <c r="T24" i="2" s="1"/>
  <c r="W24" i="2" s="1"/>
  <c r="M24" i="2"/>
  <c r="N24" i="2"/>
  <c r="O24" i="2"/>
  <c r="P24" i="2"/>
  <c r="Q24" i="2"/>
  <c r="R24" i="2"/>
  <c r="U24" i="2"/>
  <c r="X24" i="2"/>
  <c r="K25" i="2"/>
  <c r="L25" i="2"/>
  <c r="T25" i="2" s="1"/>
  <c r="W25" i="2" s="1"/>
  <c r="M25" i="2"/>
  <c r="N25" i="2"/>
  <c r="O25" i="2"/>
  <c r="P25" i="2"/>
  <c r="Q25" i="2"/>
  <c r="R25" i="2"/>
  <c r="U25" i="2"/>
  <c r="X25" i="2"/>
  <c r="K26" i="2"/>
  <c r="L26" i="2"/>
  <c r="T26" i="2" s="1"/>
  <c r="W26" i="2" s="1"/>
  <c r="M26" i="2"/>
  <c r="N26" i="2"/>
  <c r="O26" i="2"/>
  <c r="P26" i="2"/>
  <c r="Q26" i="2"/>
  <c r="R26" i="2"/>
  <c r="U26" i="2"/>
  <c r="X26" i="2"/>
  <c r="K27" i="2"/>
  <c r="L27" i="2"/>
  <c r="M27" i="2"/>
  <c r="N27" i="2"/>
  <c r="O27" i="2"/>
  <c r="P27" i="2"/>
  <c r="Q27" i="2"/>
  <c r="R27" i="2"/>
  <c r="T27" i="2"/>
  <c r="U27" i="2"/>
  <c r="W27" i="2"/>
  <c r="X27" i="2"/>
  <c r="K34" i="2"/>
  <c r="L34" i="2"/>
  <c r="M34" i="2"/>
  <c r="N34" i="2"/>
  <c r="O34" i="2"/>
  <c r="P34" i="2"/>
  <c r="Q34" i="2"/>
  <c r="R34" i="2"/>
  <c r="T34" i="2"/>
  <c r="U34" i="2"/>
  <c r="W34" i="2"/>
  <c r="X34" i="2"/>
  <c r="K35" i="2"/>
  <c r="L35" i="2"/>
  <c r="M35" i="2"/>
  <c r="U35" i="2" s="1"/>
  <c r="X35" i="2" s="1"/>
  <c r="Y35" i="2" s="1"/>
  <c r="N35" i="2"/>
  <c r="O35" i="2"/>
  <c r="P35" i="2"/>
  <c r="Q35" i="2"/>
  <c r="R35" i="2"/>
  <c r="T35" i="2"/>
  <c r="W35" i="2"/>
  <c r="K36" i="2"/>
  <c r="L36" i="2"/>
  <c r="T36" i="2" s="1"/>
  <c r="M36" i="2"/>
  <c r="N36" i="2"/>
  <c r="O36" i="2"/>
  <c r="P36" i="2"/>
  <c r="Q36" i="2"/>
  <c r="R36" i="2"/>
  <c r="U36" i="2"/>
  <c r="X36" i="2" s="1"/>
  <c r="Y36" i="2" s="1"/>
  <c r="Z36" i="2" s="1"/>
  <c r="K37" i="2"/>
  <c r="U37" i="2" s="1"/>
  <c r="X37" i="2" s="1"/>
  <c r="L37" i="2"/>
  <c r="M37" i="2"/>
  <c r="N37" i="2"/>
  <c r="O37" i="2"/>
  <c r="P37" i="2"/>
  <c r="Q37" i="2"/>
  <c r="R37" i="2"/>
  <c r="T37" i="2"/>
  <c r="W37" i="2"/>
  <c r="K38" i="2"/>
  <c r="U38" i="2" s="1"/>
  <c r="X38" i="2" s="1"/>
  <c r="Y38" i="2" s="1"/>
  <c r="L38" i="2"/>
  <c r="M38" i="2"/>
  <c r="N38" i="2"/>
  <c r="O38" i="2"/>
  <c r="P38" i="2"/>
  <c r="Q38" i="2"/>
  <c r="R38" i="2"/>
  <c r="T38" i="2"/>
  <c r="W38" i="2"/>
  <c r="K39" i="2"/>
  <c r="U39" i="2" s="1"/>
  <c r="X39" i="2" s="1"/>
  <c r="L39" i="2"/>
  <c r="M39" i="2"/>
  <c r="N39" i="2"/>
  <c r="O39" i="2"/>
  <c r="P39" i="2"/>
  <c r="Q39" i="2"/>
  <c r="R39" i="2"/>
  <c r="T39" i="2"/>
  <c r="W39" i="2"/>
  <c r="K46" i="2"/>
  <c r="U46" i="2" s="1"/>
  <c r="X46" i="2" s="1"/>
  <c r="Y46" i="2" s="1"/>
  <c r="L46" i="2"/>
  <c r="M46" i="2"/>
  <c r="N46" i="2"/>
  <c r="O46" i="2"/>
  <c r="P46" i="2"/>
  <c r="Q46" i="2"/>
  <c r="R46" i="2"/>
  <c r="T46" i="2"/>
  <c r="K47" i="2"/>
  <c r="L47" i="2"/>
  <c r="T47" i="2" s="1"/>
  <c r="W47" i="2" s="1"/>
  <c r="M47" i="2"/>
  <c r="N47" i="2"/>
  <c r="O47" i="2"/>
  <c r="P47" i="2"/>
  <c r="Q47" i="2"/>
  <c r="R47" i="2"/>
  <c r="U47" i="2"/>
  <c r="X47" i="2"/>
  <c r="K48" i="2"/>
  <c r="L48" i="2"/>
  <c r="T48" i="2" s="1"/>
  <c r="W48" i="2" s="1"/>
  <c r="M48" i="2"/>
  <c r="N48" i="2"/>
  <c r="O48" i="2"/>
  <c r="P48" i="2"/>
  <c r="Q48" i="2"/>
  <c r="R48" i="2"/>
  <c r="U48" i="2"/>
  <c r="X48" i="2"/>
  <c r="Y48" i="2" s="1"/>
  <c r="Z48" i="2" s="1"/>
  <c r="K49" i="2"/>
  <c r="L49" i="2"/>
  <c r="T49" i="2" s="1"/>
  <c r="W49" i="2" s="1"/>
  <c r="M49" i="2"/>
  <c r="N49" i="2"/>
  <c r="O49" i="2"/>
  <c r="P49" i="2"/>
  <c r="Q49" i="2"/>
  <c r="R49" i="2"/>
  <c r="U49" i="2"/>
  <c r="X49" i="2" s="1"/>
  <c r="Z12" i="2" l="1"/>
  <c r="Z46" i="2"/>
  <c r="Z38" i="2"/>
  <c r="Z23" i="2"/>
  <c r="Z20" i="2"/>
  <c r="Z10" i="2"/>
  <c r="Z9" i="2"/>
</calcChain>
</file>

<file path=xl/sharedStrings.xml><?xml version="1.0" encoding="utf-8"?>
<sst xmlns="http://schemas.openxmlformats.org/spreadsheetml/2006/main" count="408" uniqueCount="94">
  <si>
    <t>Did Not Qualify</t>
  </si>
  <si>
    <t/>
  </si>
  <si>
    <t>Beneteau 285</t>
  </si>
  <si>
    <t>More Mischief</t>
  </si>
  <si>
    <t>Gearhart</t>
  </si>
  <si>
    <t>Beneteau 29</t>
  </si>
  <si>
    <t>Little Wing</t>
  </si>
  <si>
    <t>DeMestro</t>
  </si>
  <si>
    <t>S-2 27 IB</t>
  </si>
  <si>
    <t>Felicite</t>
  </si>
  <si>
    <t>Johnson</t>
  </si>
  <si>
    <t>S-2 9.2</t>
  </si>
  <si>
    <t>Alarming</t>
  </si>
  <si>
    <t>Oginz</t>
  </si>
  <si>
    <t>Rank</t>
  </si>
  <si>
    <t>Finish</t>
  </si>
  <si>
    <t>Less Tout</t>
  </si>
  <si>
    <t>Out</t>
  </si>
  <si>
    <t>Points</t>
  </si>
  <si>
    <t>Place</t>
  </si>
  <si>
    <t>Boat</t>
  </si>
  <si>
    <t>Boat Name</t>
  </si>
  <si>
    <t>Skipper</t>
  </si>
  <si>
    <t>Overall</t>
  </si>
  <si>
    <t>Average</t>
  </si>
  <si>
    <t># of Races</t>
  </si>
  <si>
    <t>Throw</t>
  </si>
  <si>
    <t>Total</t>
  </si>
  <si>
    <t>Race 8</t>
  </si>
  <si>
    <t>Race 7</t>
  </si>
  <si>
    <t>Race 6</t>
  </si>
  <si>
    <t>Race 5</t>
  </si>
  <si>
    <t>Race 4</t>
  </si>
  <si>
    <t>Race 3</t>
  </si>
  <si>
    <t>Race 2</t>
  </si>
  <si>
    <t>Race 1</t>
  </si>
  <si>
    <t>MakeUp 2</t>
  </si>
  <si>
    <t>MakeUp 1</t>
  </si>
  <si>
    <t>SUMMARY</t>
  </si>
  <si>
    <t>FALL</t>
  </si>
  <si>
    <t>SPRING</t>
  </si>
  <si>
    <t>Blackwater Yacht Racing Association - Race Results - Fleet 4</t>
  </si>
  <si>
    <t>Hunter 23</t>
  </si>
  <si>
    <t>Twinkle</t>
  </si>
  <si>
    <t>Grogan</t>
  </si>
  <si>
    <t>Ericson 23</t>
  </si>
  <si>
    <t>Second Wind</t>
  </si>
  <si>
    <t>Schraw</t>
  </si>
  <si>
    <t>Hunter 23.5</t>
  </si>
  <si>
    <t>Miss Virginia</t>
  </si>
  <si>
    <t>Perdue</t>
  </si>
  <si>
    <t>Pearson 26</t>
  </si>
  <si>
    <t>Fools Game</t>
  </si>
  <si>
    <t>Hull</t>
  </si>
  <si>
    <t>O'Day 25 CB</t>
  </si>
  <si>
    <t>Debra Ann</t>
  </si>
  <si>
    <t>Always Something</t>
  </si>
  <si>
    <t>Gobble</t>
  </si>
  <si>
    <t>Blackwater Yacht Racing Association - Race Results - Fleet 3</t>
  </si>
  <si>
    <t>Alerion 20</t>
  </si>
  <si>
    <t>Audacious</t>
  </si>
  <si>
    <t>Runyan</t>
  </si>
  <si>
    <t>Destiny</t>
  </si>
  <si>
    <t>Whitt</t>
  </si>
  <si>
    <t>Harbor 20</t>
  </si>
  <si>
    <t>Easy Goer</t>
  </si>
  <si>
    <t>Lingner</t>
  </si>
  <si>
    <t>RC</t>
  </si>
  <si>
    <t>Synergy</t>
  </si>
  <si>
    <t>Miekina</t>
  </si>
  <si>
    <t>StressLess</t>
  </si>
  <si>
    <t>Toone</t>
  </si>
  <si>
    <t>Stoic</t>
  </si>
  <si>
    <t>Hemler</t>
  </si>
  <si>
    <t>Courageous</t>
  </si>
  <si>
    <t>Tunnell/Maloney</t>
  </si>
  <si>
    <t>Sails Call</t>
  </si>
  <si>
    <t>Arnold</t>
  </si>
  <si>
    <t>Blackwater Yacht Racing Association - Race Results - Fleet 2</t>
  </si>
  <si>
    <t>C&amp;C 25</t>
  </si>
  <si>
    <t>Severence</t>
  </si>
  <si>
    <t>Evans</t>
  </si>
  <si>
    <t>S-2 6.7</t>
  </si>
  <si>
    <t>Gotcha</t>
  </si>
  <si>
    <t>Theis</t>
  </si>
  <si>
    <t>J/24</t>
  </si>
  <si>
    <t>Dark Horse</t>
  </si>
  <si>
    <t>Forqurean</t>
  </si>
  <si>
    <t>B25</t>
  </si>
  <si>
    <t>Spider</t>
  </si>
  <si>
    <t>Schaible</t>
  </si>
  <si>
    <t>Bandit</t>
  </si>
  <si>
    <t>Cliborne</t>
  </si>
  <si>
    <t>Blackwater Yacht Racing Association - Race Results - Fleet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</si>
</sst>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0" x14ac:knownFonts="1">
    <font>
      <sz val="11"/>
      <color theme="1"/>
      <name val="Calibri"/>
      <family val="2"/>
      <scheme val="minor"/>
    </font>
    <font>
      <sz val="14"/>
      <name val="Calibri"/>
      <family val="2"/>
    </font>
    <font>
      <sz val="12"/>
      <name val="Calibri"/>
      <family val="2"/>
    </font>
    <font>
      <sz val="7"/>
      <color theme="0"/>
      <name val="Calibri"/>
      <family val="2"/>
      <scheme val="minor"/>
    </font>
    <font>
      <sz val="11"/>
      <name val="Calibri"/>
      <family val="2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b/>
      <sz val="12"/>
      <color indexed="10"/>
      <name val="Calibri"/>
      <family val="2"/>
    </font>
    <font>
      <b/>
      <sz val="24"/>
      <color indexed="8"/>
      <name val="Calibri"/>
      <family val="2"/>
    </font>
    <font>
      <sz val="10"/>
      <name val="Calibri"/>
      <family val="2"/>
    </font>
    <font>
      <b/>
      <sz val="10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Protection="1">
      <protection locked="0"/>
    </xf>
    <xf numFmtId="1" fontId="3" fillId="3" borderId="2" xfId="0" applyNumberFormat="1" applyFont="1" applyFill="1" applyBorder="1" applyAlignment="1">
      <alignment horizontal="center"/>
    </xf>
    <xf numFmtId="2" fontId="2" fillId="0" borderId="2" xfId="0" applyNumberFormat="1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Protection="1">
      <protection locked="0"/>
    </xf>
    <xf numFmtId="164" fontId="2" fillId="0" borderId="2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4" fillId="2" borderId="2" xfId="0" applyFont="1" applyFill="1" applyBorder="1" applyProtection="1">
      <protection locked="0"/>
    </xf>
    <xf numFmtId="1" fontId="5" fillId="0" borderId="2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9" fillId="2" borderId="2" xfId="0" applyFont="1" applyFill="1" applyBorder="1"/>
    <xf numFmtId="0" fontId="10" fillId="2" borderId="2" xfId="0" applyFont="1" applyFill="1" applyBorder="1"/>
    <xf numFmtId="0" fontId="13" fillId="6" borderId="6" xfId="0" applyFont="1" applyFill="1" applyBorder="1"/>
    <xf numFmtId="0" fontId="0" fillId="6" borderId="6" xfId="0" applyFill="1" applyBorder="1"/>
    <xf numFmtId="0" fontId="14" fillId="6" borderId="6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/>
    </xf>
    <xf numFmtId="0" fontId="16" fillId="6" borderId="6" xfId="0" applyFont="1" applyFill="1" applyBorder="1" applyAlignment="1">
      <alignment horizontal="center"/>
    </xf>
    <xf numFmtId="0" fontId="0" fillId="6" borderId="0" xfId="0" applyFill="1"/>
    <xf numFmtId="0" fontId="10" fillId="6" borderId="0" xfId="0" applyFont="1" applyFill="1" applyAlignment="1"/>
    <xf numFmtId="0" fontId="10" fillId="6" borderId="0" xfId="0" applyFont="1" applyFill="1" applyAlignment="1">
      <alignment horizontal="center"/>
    </xf>
    <xf numFmtId="0" fontId="10" fillId="6" borderId="0" xfId="0" applyFont="1" applyFill="1" applyAlignment="1">
      <alignment horizontal="right"/>
    </xf>
    <xf numFmtId="0" fontId="0" fillId="6" borderId="0" xfId="0" applyFill="1" applyBorder="1"/>
    <xf numFmtId="0" fontId="17" fillId="6" borderId="0" xfId="0" applyFont="1" applyFill="1" applyBorder="1" applyAlignment="1">
      <alignment horizontal="center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18" fillId="2" borderId="2" xfId="0" applyFont="1" applyFill="1" applyBorder="1" applyProtection="1">
      <protection locked="0"/>
    </xf>
    <xf numFmtId="0" fontId="19" fillId="7" borderId="6" xfId="0" applyFont="1" applyFill="1" applyBorder="1"/>
    <xf numFmtId="0" fontId="0" fillId="7" borderId="6" xfId="0" applyFont="1" applyFill="1" applyBorder="1"/>
    <xf numFmtId="0" fontId="14" fillId="7" borderId="6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0" fillId="7" borderId="0" xfId="0" applyFill="1"/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  <xf numFmtId="0" fontId="0" fillId="2" borderId="0" xfId="0" applyFill="1" applyBorder="1"/>
    <xf numFmtId="0" fontId="17" fillId="7" borderId="0" xfId="0" applyFont="1" applyFill="1" applyAlignment="1">
      <alignment horizontal="center"/>
    </xf>
    <xf numFmtId="0" fontId="19" fillId="8" borderId="6" xfId="0" applyFont="1" applyFill="1" applyBorder="1"/>
    <xf numFmtId="0" fontId="0" fillId="8" borderId="6" xfId="0" applyFont="1" applyFill="1" applyBorder="1"/>
    <xf numFmtId="0" fontId="14" fillId="8" borderId="6" xfId="0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center"/>
    </xf>
    <xf numFmtId="0" fontId="16" fillId="8" borderId="6" xfId="0" applyFont="1" applyFill="1" applyBorder="1" applyAlignment="1">
      <alignment horizontal="center"/>
    </xf>
    <xf numFmtId="0" fontId="0" fillId="8" borderId="0" xfId="0" applyFill="1"/>
    <xf numFmtId="0" fontId="17" fillId="8" borderId="0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>
      <alignment horizontal="center"/>
    </xf>
    <xf numFmtId="0" fontId="19" fillId="9" borderId="6" xfId="0" applyFont="1" applyFill="1" applyBorder="1"/>
    <xf numFmtId="0" fontId="0" fillId="9" borderId="0" xfId="0" applyFill="1"/>
    <xf numFmtId="0" fontId="14" fillId="9" borderId="6" xfId="0" applyFont="1" applyFill="1" applyBorder="1" applyAlignment="1">
      <alignment horizontal="center" vertical="center"/>
    </xf>
    <xf numFmtId="0" fontId="15" fillId="9" borderId="6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9" borderId="0" xfId="0" applyFont="1" applyFill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31751</xdr:colOff>
      <xdr:row>0</xdr:row>
      <xdr:rowOff>0</xdr:rowOff>
    </xdr:from>
    <xdr:ext cx="1249551" cy="857250"/>
    <xdr:pic>
      <xdr:nvPicPr>
        <xdr:cNvPr id="2" name="Picture 1" descr="Screen Clippin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1" y="0"/>
          <a:ext cx="1249551" cy="8572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all%20Standing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ll Series Scoring Summary"/>
    </sheetNames>
    <sheetDataSet>
      <sheetData sheetId="0">
        <row r="8">
          <cell r="D8">
            <v>1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2</v>
          </cell>
          <cell r="J8">
            <v>1</v>
          </cell>
          <cell r="K8">
            <v>1</v>
          </cell>
        </row>
        <row r="9">
          <cell r="D9">
            <v>3</v>
          </cell>
          <cell r="E9">
            <v>3</v>
          </cell>
          <cell r="F9">
            <v>2</v>
          </cell>
          <cell r="G9">
            <v>2</v>
          </cell>
          <cell r="H9">
            <v>3</v>
          </cell>
          <cell r="I9">
            <v>3</v>
          </cell>
          <cell r="J9">
            <v>3</v>
          </cell>
          <cell r="K9">
            <v>3</v>
          </cell>
        </row>
        <row r="10">
          <cell r="D10">
            <v>2</v>
          </cell>
          <cell r="E10">
            <v>2</v>
          </cell>
          <cell r="F10" t="str">
            <v/>
          </cell>
          <cell r="G10" t="str">
            <v/>
          </cell>
          <cell r="H10">
            <v>2</v>
          </cell>
          <cell r="I10">
            <v>1</v>
          </cell>
          <cell r="J10" t="str">
            <v/>
          </cell>
          <cell r="K10" t="str">
            <v/>
          </cell>
        </row>
        <row r="11">
          <cell r="D11">
            <v>2.5</v>
          </cell>
          <cell r="E11">
            <v>2.5</v>
          </cell>
          <cell r="F11">
            <v>3</v>
          </cell>
          <cell r="G11">
            <v>3</v>
          </cell>
          <cell r="H11">
            <v>4</v>
          </cell>
          <cell r="I11">
            <v>4</v>
          </cell>
          <cell r="J11">
            <v>2</v>
          </cell>
          <cell r="K11">
            <v>2</v>
          </cell>
        </row>
        <row r="12">
          <cell r="D12" t="str">
            <v/>
          </cell>
          <cell r="F12" t="str">
            <v>RC</v>
          </cell>
          <cell r="G12" t="str">
            <v>RC</v>
          </cell>
          <cell r="H12" t="str">
            <v>RC</v>
          </cell>
          <cell r="I12" t="str">
            <v>RC</v>
          </cell>
          <cell r="J12" t="str">
            <v>RC</v>
          </cell>
          <cell r="K12" t="str">
            <v>RC</v>
          </cell>
        </row>
        <row r="19">
          <cell r="D19">
            <v>1</v>
          </cell>
          <cell r="E19">
            <v>6</v>
          </cell>
          <cell r="F19">
            <v>7</v>
          </cell>
          <cell r="G19">
            <v>3</v>
          </cell>
          <cell r="H19">
            <v>2</v>
          </cell>
          <cell r="I19">
            <v>2</v>
          </cell>
          <cell r="J19">
            <v>2</v>
          </cell>
          <cell r="K19">
            <v>2</v>
          </cell>
        </row>
        <row r="20">
          <cell r="D20">
            <v>2</v>
          </cell>
          <cell r="E20">
            <v>5</v>
          </cell>
          <cell r="F20">
            <v>2</v>
          </cell>
          <cell r="G20">
            <v>1</v>
          </cell>
          <cell r="H20">
            <v>3</v>
          </cell>
          <cell r="I20">
            <v>3</v>
          </cell>
          <cell r="J20">
            <v>1</v>
          </cell>
          <cell r="K20">
            <v>1</v>
          </cell>
        </row>
        <row r="21">
          <cell r="D21">
            <v>3</v>
          </cell>
          <cell r="E21">
            <v>1</v>
          </cell>
          <cell r="F21">
            <v>1</v>
          </cell>
          <cell r="G21">
            <v>2</v>
          </cell>
          <cell r="H21">
            <v>1</v>
          </cell>
          <cell r="I21">
            <v>1</v>
          </cell>
          <cell r="J21">
            <v>1</v>
          </cell>
          <cell r="K21">
            <v>1</v>
          </cell>
        </row>
        <row r="22">
          <cell r="D22">
            <v>5</v>
          </cell>
          <cell r="E22">
            <v>2</v>
          </cell>
          <cell r="F22">
            <v>3</v>
          </cell>
          <cell r="G22">
            <v>6</v>
          </cell>
          <cell r="H22">
            <v>2.5</v>
          </cell>
          <cell r="I22">
            <v>2.5</v>
          </cell>
          <cell r="J22">
            <v>3</v>
          </cell>
          <cell r="K22">
            <v>2</v>
          </cell>
        </row>
        <row r="23">
          <cell r="D23">
            <v>6</v>
          </cell>
          <cell r="E23">
            <v>7</v>
          </cell>
          <cell r="F23" t="str">
            <v/>
          </cell>
          <cell r="G23" t="str">
            <v/>
          </cell>
          <cell r="J23">
            <v>4</v>
          </cell>
        </row>
        <row r="24"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</row>
        <row r="25">
          <cell r="D25">
            <v>4</v>
          </cell>
          <cell r="E25">
            <v>4</v>
          </cell>
          <cell r="F25">
            <v>4</v>
          </cell>
          <cell r="G25">
            <v>4</v>
          </cell>
        </row>
        <row r="26">
          <cell r="D26">
            <v>7</v>
          </cell>
          <cell r="E26">
            <v>3</v>
          </cell>
          <cell r="F26">
            <v>5</v>
          </cell>
          <cell r="G26">
            <v>5</v>
          </cell>
          <cell r="J26">
            <v>2</v>
          </cell>
          <cell r="K26">
            <v>3</v>
          </cell>
        </row>
        <row r="33">
          <cell r="D33">
            <v>2</v>
          </cell>
          <cell r="E33">
            <v>2</v>
          </cell>
          <cell r="F33" t="str">
            <v/>
          </cell>
          <cell r="G33" t="str">
            <v/>
          </cell>
          <cell r="H33">
            <v>2.75</v>
          </cell>
          <cell r="I33">
            <v>2.75</v>
          </cell>
          <cell r="J33">
            <v>3</v>
          </cell>
          <cell r="K33">
            <v>4</v>
          </cell>
        </row>
        <row r="34"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  <cell r="K34" t="str">
            <v/>
          </cell>
        </row>
        <row r="35">
          <cell r="D35">
            <v>1</v>
          </cell>
          <cell r="E35">
            <v>1</v>
          </cell>
          <cell r="F35">
            <v>1</v>
          </cell>
          <cell r="G35">
            <v>2</v>
          </cell>
          <cell r="H35">
            <v>1</v>
          </cell>
          <cell r="I35">
            <v>3</v>
          </cell>
          <cell r="J35">
            <v>1</v>
          </cell>
          <cell r="K35">
            <v>3</v>
          </cell>
        </row>
        <row r="36">
          <cell r="D36">
            <v>3</v>
          </cell>
          <cell r="E36">
            <v>3</v>
          </cell>
          <cell r="F36" t="str">
            <v/>
          </cell>
          <cell r="G36" t="str">
            <v/>
          </cell>
          <cell r="H36">
            <v>3</v>
          </cell>
          <cell r="I36">
            <v>2</v>
          </cell>
          <cell r="J36">
            <v>4</v>
          </cell>
          <cell r="K36">
            <v>2</v>
          </cell>
        </row>
        <row r="37">
          <cell r="D37" t="str">
            <v/>
          </cell>
          <cell r="E37" t="str">
            <v/>
          </cell>
          <cell r="F37">
            <v>2</v>
          </cell>
          <cell r="G37">
            <v>1</v>
          </cell>
          <cell r="H37">
            <v>2</v>
          </cell>
          <cell r="I37">
            <v>1</v>
          </cell>
          <cell r="J37">
            <v>2</v>
          </cell>
          <cell r="K37">
            <v>1</v>
          </cell>
        </row>
        <row r="38">
          <cell r="D38" t="str">
            <v/>
          </cell>
          <cell r="F38" t="str">
            <v>RC</v>
          </cell>
          <cell r="G38" t="str">
            <v>RC</v>
          </cell>
        </row>
        <row r="45">
          <cell r="D45">
            <v>2</v>
          </cell>
          <cell r="E45">
            <v>2</v>
          </cell>
          <cell r="F45">
            <v>2</v>
          </cell>
          <cell r="G45">
            <v>2</v>
          </cell>
          <cell r="H45">
            <v>2</v>
          </cell>
          <cell r="I45">
            <v>2</v>
          </cell>
          <cell r="J45">
            <v>1</v>
          </cell>
          <cell r="K45">
            <v>1</v>
          </cell>
        </row>
        <row r="47">
          <cell r="D47">
            <v>1</v>
          </cell>
          <cell r="E47">
            <v>1</v>
          </cell>
          <cell r="F47">
            <v>1</v>
          </cell>
          <cell r="G47">
            <v>1</v>
          </cell>
          <cell r="H47">
            <v>1</v>
          </cell>
          <cell r="I47">
            <v>1</v>
          </cell>
          <cell r="J47">
            <v>3</v>
          </cell>
        </row>
        <row r="48">
          <cell r="F48">
            <v>1</v>
          </cell>
          <cell r="G4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tabSelected="1" zoomScale="70" zoomScaleNormal="70" workbookViewId="0">
      <selection activeCell="Z20" sqref="Z20"/>
    </sheetView>
  </sheetViews>
  <sheetFormatPr defaultRowHeight="15" x14ac:dyDescent="0.25"/>
  <cols>
    <col min="1" max="1" width="13.7109375" customWidth="1"/>
    <col min="2" max="2" width="14.85546875" customWidth="1"/>
    <col min="3" max="3" width="12.140625" customWidth="1"/>
    <col min="19" max="19" width="2.140625" customWidth="1"/>
  </cols>
  <sheetData>
    <row r="1" spans="1:26" ht="12" customHeight="1" x14ac:dyDescent="0.25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26" hidden="1" x14ac:dyDescent="0.25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26" ht="31.5" x14ac:dyDescent="0.5">
      <c r="A3" s="68" t="s">
        <v>93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</row>
    <row r="4" spans="1:26" ht="0.95" customHeight="1" x14ac:dyDescent="0.3">
      <c r="A4" s="48"/>
      <c r="B4" s="48"/>
      <c r="C4" s="51"/>
      <c r="D4" s="50"/>
      <c r="E4" s="49"/>
      <c r="F4" s="49"/>
      <c r="G4" s="48"/>
      <c r="H4" s="48"/>
      <c r="I4" s="48"/>
      <c r="J4" s="48"/>
      <c r="S4" s="63"/>
      <c r="T4" s="63"/>
      <c r="U4" s="63"/>
      <c r="V4" s="63"/>
      <c r="W4" s="63"/>
      <c r="X4" s="63"/>
      <c r="Y4" s="63"/>
      <c r="Z4" s="63"/>
    </row>
    <row r="5" spans="1:26" ht="0.9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S5" s="63"/>
      <c r="T5" s="63"/>
      <c r="U5" s="63"/>
      <c r="V5" s="63"/>
      <c r="W5" s="63"/>
      <c r="X5" s="63"/>
      <c r="Y5" s="63"/>
      <c r="Z5" s="63"/>
    </row>
    <row r="6" spans="1:26" ht="15.75" x14ac:dyDescent="0.25">
      <c r="A6" s="66"/>
      <c r="B6" s="66"/>
      <c r="C6" s="66"/>
      <c r="D6" s="65" t="s">
        <v>40</v>
      </c>
      <c r="E6" s="65" t="s">
        <v>40</v>
      </c>
      <c r="F6" s="65" t="s">
        <v>40</v>
      </c>
      <c r="G6" s="65" t="s">
        <v>40</v>
      </c>
      <c r="H6" s="65" t="s">
        <v>40</v>
      </c>
      <c r="I6" s="65" t="s">
        <v>40</v>
      </c>
      <c r="J6" s="65" t="s">
        <v>40</v>
      </c>
      <c r="K6" s="64" t="s">
        <v>39</v>
      </c>
      <c r="L6" s="64" t="s">
        <v>39</v>
      </c>
      <c r="M6" s="64" t="s">
        <v>39</v>
      </c>
      <c r="N6" s="64" t="s">
        <v>39</v>
      </c>
      <c r="O6" s="64" t="s">
        <v>39</v>
      </c>
      <c r="P6" s="64" t="s">
        <v>39</v>
      </c>
      <c r="Q6" s="64" t="s">
        <v>39</v>
      </c>
      <c r="R6" s="64" t="s">
        <v>39</v>
      </c>
      <c r="S6" s="63"/>
      <c r="T6" s="62" t="s">
        <v>38</v>
      </c>
      <c r="U6" s="62" t="s">
        <v>38</v>
      </c>
      <c r="V6" s="62" t="s">
        <v>38</v>
      </c>
      <c r="W6" s="62" t="s">
        <v>38</v>
      </c>
      <c r="X6" s="62" t="s">
        <v>38</v>
      </c>
      <c r="Y6" s="62" t="s">
        <v>38</v>
      </c>
      <c r="Z6" s="62" t="s">
        <v>38</v>
      </c>
    </row>
    <row r="7" spans="1:26" ht="18.75" x14ac:dyDescent="0.3">
      <c r="A7" s="25"/>
      <c r="B7" s="25"/>
      <c r="C7" s="24"/>
      <c r="D7" s="18" t="s">
        <v>35</v>
      </c>
      <c r="E7" s="18" t="s">
        <v>31</v>
      </c>
      <c r="F7" s="18" t="s">
        <v>30</v>
      </c>
      <c r="G7" s="18" t="s">
        <v>29</v>
      </c>
      <c r="H7" s="18" t="s">
        <v>28</v>
      </c>
      <c r="I7" s="23" t="s">
        <v>37</v>
      </c>
      <c r="J7" s="22" t="s">
        <v>36</v>
      </c>
      <c r="K7" s="16" t="s">
        <v>35</v>
      </c>
      <c r="L7" s="16" t="s">
        <v>34</v>
      </c>
      <c r="M7" s="16" t="s">
        <v>33</v>
      </c>
      <c r="N7" s="16" t="s">
        <v>32</v>
      </c>
      <c r="O7" s="16" t="s">
        <v>31</v>
      </c>
      <c r="P7" s="16" t="s">
        <v>30</v>
      </c>
      <c r="Q7" s="16" t="s">
        <v>29</v>
      </c>
      <c r="R7" s="16" t="s">
        <v>28</v>
      </c>
      <c r="T7" s="61" t="s">
        <v>25</v>
      </c>
      <c r="U7" s="14" t="s">
        <v>27</v>
      </c>
      <c r="V7" s="13" t="s">
        <v>26</v>
      </c>
      <c r="W7" s="61" t="s">
        <v>25</v>
      </c>
      <c r="X7" s="14" t="s">
        <v>18</v>
      </c>
      <c r="Y7" s="14" t="s">
        <v>24</v>
      </c>
      <c r="Z7" s="14" t="s">
        <v>23</v>
      </c>
    </row>
    <row r="8" spans="1:26" ht="18.75" x14ac:dyDescent="0.3">
      <c r="A8" s="19" t="s">
        <v>22</v>
      </c>
      <c r="B8" s="19" t="s">
        <v>21</v>
      </c>
      <c r="C8" s="17" t="s">
        <v>20</v>
      </c>
      <c r="D8" s="18" t="s">
        <v>19</v>
      </c>
      <c r="E8" s="18" t="s">
        <v>19</v>
      </c>
      <c r="F8" s="18" t="s">
        <v>19</v>
      </c>
      <c r="G8" s="18" t="s">
        <v>19</v>
      </c>
      <c r="H8" s="18" t="s">
        <v>19</v>
      </c>
      <c r="I8" s="18" t="s">
        <v>19</v>
      </c>
      <c r="J8" s="17" t="s">
        <v>19</v>
      </c>
      <c r="K8" s="16" t="s">
        <v>19</v>
      </c>
      <c r="L8" s="16" t="s">
        <v>19</v>
      </c>
      <c r="M8" s="16" t="s">
        <v>19</v>
      </c>
      <c r="N8" s="16" t="s">
        <v>19</v>
      </c>
      <c r="O8" s="16" t="s">
        <v>19</v>
      </c>
      <c r="P8" s="16" t="s">
        <v>19</v>
      </c>
      <c r="Q8" s="16" t="s">
        <v>19</v>
      </c>
      <c r="R8" s="16" t="s">
        <v>19</v>
      </c>
      <c r="T8" s="14"/>
      <c r="U8" s="14" t="s">
        <v>18</v>
      </c>
      <c r="V8" s="13" t="s">
        <v>17</v>
      </c>
      <c r="W8" s="15" t="s">
        <v>16</v>
      </c>
      <c r="X8" s="14" t="s">
        <v>16</v>
      </c>
      <c r="Y8" s="14" t="s">
        <v>15</v>
      </c>
      <c r="Z8" s="14" t="s">
        <v>14</v>
      </c>
    </row>
    <row r="9" spans="1:26" ht="18.75" x14ac:dyDescent="0.3">
      <c r="A9" s="9" t="s">
        <v>92</v>
      </c>
      <c r="B9" s="9" t="s">
        <v>91</v>
      </c>
      <c r="C9" s="60" t="s">
        <v>85</v>
      </c>
      <c r="D9" s="6">
        <v>1</v>
      </c>
      <c r="E9" s="6">
        <v>1</v>
      </c>
      <c r="F9" s="13">
        <v>2</v>
      </c>
      <c r="G9" s="13">
        <v>2</v>
      </c>
      <c r="H9" s="6">
        <v>1</v>
      </c>
      <c r="I9" s="6">
        <v>1</v>
      </c>
      <c r="J9" s="6" t="s">
        <v>1</v>
      </c>
      <c r="K9" s="6">
        <f>'[1]Fall Series Scoring Summary'!D8</f>
        <v>1</v>
      </c>
      <c r="L9" s="6">
        <f>'[1]Fall Series Scoring Summary'!E8</f>
        <v>1</v>
      </c>
      <c r="M9" s="6">
        <f>'[1]Fall Series Scoring Summary'!F8</f>
        <v>1</v>
      </c>
      <c r="N9" s="6">
        <f>'[1]Fall Series Scoring Summary'!G8</f>
        <v>1</v>
      </c>
      <c r="O9" s="6">
        <f>'[1]Fall Series Scoring Summary'!H8</f>
        <v>1</v>
      </c>
      <c r="P9" s="6">
        <f>'[1]Fall Series Scoring Summary'!I8</f>
        <v>2</v>
      </c>
      <c r="Q9" s="6">
        <f>'[1]Fall Series Scoring Summary'!J8</f>
        <v>1</v>
      </c>
      <c r="R9" s="6">
        <f>'[1]Fall Series Scoring Summary'!K8</f>
        <v>1</v>
      </c>
      <c r="T9" s="6">
        <f>COUNTIF(D9:R9,"&gt;0")</f>
        <v>14</v>
      </c>
      <c r="U9" s="6">
        <f>SUM(D9:R9)</f>
        <v>17</v>
      </c>
      <c r="V9" s="6">
        <v>4</v>
      </c>
      <c r="W9" s="6">
        <v>12</v>
      </c>
      <c r="X9" s="6">
        <f>U9-V9</f>
        <v>13</v>
      </c>
      <c r="Y9" s="5">
        <f>IFERROR(X9/W9,"")</f>
        <v>1.0833333333333333</v>
      </c>
      <c r="Z9" s="11">
        <f>IFERROR(RANK(Y9,Y$9:Y$13,1),"")</f>
        <v>1</v>
      </c>
    </row>
    <row r="10" spans="1:26" ht="18.75" x14ac:dyDescent="0.3">
      <c r="A10" s="9" t="s">
        <v>90</v>
      </c>
      <c r="B10" s="9" t="s">
        <v>89</v>
      </c>
      <c r="C10" s="60" t="s">
        <v>88</v>
      </c>
      <c r="D10" s="12">
        <v>2.75</v>
      </c>
      <c r="E10" s="13">
        <v>4</v>
      </c>
      <c r="F10" s="6">
        <v>3</v>
      </c>
      <c r="G10" s="6" t="s">
        <v>1</v>
      </c>
      <c r="H10" s="6" t="s">
        <v>1</v>
      </c>
      <c r="I10" s="6">
        <v>2</v>
      </c>
      <c r="J10" s="6">
        <v>2</v>
      </c>
      <c r="K10" s="6">
        <f>'[1]Fall Series Scoring Summary'!D9</f>
        <v>3</v>
      </c>
      <c r="L10" s="6">
        <f>'[1]Fall Series Scoring Summary'!E9</f>
        <v>3</v>
      </c>
      <c r="M10" s="6">
        <f>'[1]Fall Series Scoring Summary'!F9</f>
        <v>2</v>
      </c>
      <c r="N10" s="6">
        <f>'[1]Fall Series Scoring Summary'!G9</f>
        <v>2</v>
      </c>
      <c r="O10" s="6">
        <f>'[1]Fall Series Scoring Summary'!H9</f>
        <v>3</v>
      </c>
      <c r="P10" s="6">
        <f>'[1]Fall Series Scoring Summary'!I9</f>
        <v>3</v>
      </c>
      <c r="Q10" s="6">
        <f>'[1]Fall Series Scoring Summary'!J9</f>
        <v>3</v>
      </c>
      <c r="R10" s="6">
        <f>'[1]Fall Series Scoring Summary'!K9</f>
        <v>3</v>
      </c>
      <c r="T10" s="6">
        <f>COUNTIF(D10:R10,"&gt;0")</f>
        <v>13</v>
      </c>
      <c r="U10" s="6">
        <f>SUM(D10:R10)</f>
        <v>35.75</v>
      </c>
      <c r="V10" s="6">
        <v>4</v>
      </c>
      <c r="W10" s="6">
        <f>IF(V10&gt;0,T10-1,T10)</f>
        <v>12</v>
      </c>
      <c r="X10" s="6">
        <f>U10-V10</f>
        <v>31.75</v>
      </c>
      <c r="Y10" s="5">
        <f>IFERROR(X10/W10,"")</f>
        <v>2.6458333333333335</v>
      </c>
      <c r="Z10" s="11">
        <f>IFERROR(RANK(Y10,Y$9:Y$13,1),"")</f>
        <v>2</v>
      </c>
    </row>
    <row r="11" spans="1:26" ht="18.75" x14ac:dyDescent="0.3">
      <c r="A11" s="9" t="s">
        <v>87</v>
      </c>
      <c r="B11" s="9" t="s">
        <v>86</v>
      </c>
      <c r="C11" s="60" t="s">
        <v>85</v>
      </c>
      <c r="D11" s="6" t="s">
        <v>1</v>
      </c>
      <c r="E11" s="6">
        <v>2</v>
      </c>
      <c r="F11" s="6">
        <v>1</v>
      </c>
      <c r="G11" s="6">
        <v>1</v>
      </c>
      <c r="H11" s="6">
        <v>2</v>
      </c>
      <c r="I11" s="6">
        <v>3</v>
      </c>
      <c r="J11" s="6">
        <v>1</v>
      </c>
      <c r="K11" s="6">
        <f>'[1]Fall Series Scoring Summary'!D10</f>
        <v>2</v>
      </c>
      <c r="L11" s="6">
        <f>'[1]Fall Series Scoring Summary'!E10</f>
        <v>2</v>
      </c>
      <c r="M11" s="6" t="str">
        <f>'[1]Fall Series Scoring Summary'!F10</f>
        <v/>
      </c>
      <c r="N11" s="6" t="str">
        <f>'[1]Fall Series Scoring Summary'!G10</f>
        <v/>
      </c>
      <c r="O11" s="6">
        <f>'[1]Fall Series Scoring Summary'!H10</f>
        <v>2</v>
      </c>
      <c r="P11" s="6">
        <f>'[1]Fall Series Scoring Summary'!I10</f>
        <v>1</v>
      </c>
      <c r="Q11" s="6" t="str">
        <f>'[1]Fall Series Scoring Summary'!J10</f>
        <v/>
      </c>
      <c r="R11" s="6" t="str">
        <f>'[1]Fall Series Scoring Summary'!K10</f>
        <v/>
      </c>
      <c r="T11" s="6">
        <f>COUNTIF(D11:R11,"&gt;0")</f>
        <v>10</v>
      </c>
      <c r="U11" s="6">
        <f>SUM(D11:R11)</f>
        <v>17</v>
      </c>
      <c r="V11" s="6"/>
      <c r="W11" s="6">
        <f>IF(V11&gt;0,T11-1,T11)</f>
        <v>10</v>
      </c>
      <c r="X11" s="6">
        <f>U11-V11</f>
        <v>17</v>
      </c>
      <c r="Y11" s="5"/>
      <c r="Z11" s="4" t="s">
        <v>0</v>
      </c>
    </row>
    <row r="12" spans="1:26" ht="18.75" x14ac:dyDescent="0.3">
      <c r="A12" s="9" t="s">
        <v>84</v>
      </c>
      <c r="B12" s="9" t="s">
        <v>83</v>
      </c>
      <c r="C12" s="60" t="s">
        <v>82</v>
      </c>
      <c r="D12" s="6">
        <v>2</v>
      </c>
      <c r="E12" s="13">
        <v>5</v>
      </c>
      <c r="F12" s="6">
        <v>4</v>
      </c>
      <c r="G12" s="6" t="s">
        <v>1</v>
      </c>
      <c r="H12" s="6" t="s">
        <v>1</v>
      </c>
      <c r="I12" s="6">
        <v>4</v>
      </c>
      <c r="J12" s="6">
        <v>3</v>
      </c>
      <c r="K12" s="12">
        <f>'[1]Fall Series Scoring Summary'!D11</f>
        <v>2.5</v>
      </c>
      <c r="L12" s="12">
        <f>'[1]Fall Series Scoring Summary'!E11</f>
        <v>2.5</v>
      </c>
      <c r="M12" s="6">
        <f>'[1]Fall Series Scoring Summary'!F11</f>
        <v>3</v>
      </c>
      <c r="N12" s="6">
        <f>'[1]Fall Series Scoring Summary'!G11</f>
        <v>3</v>
      </c>
      <c r="O12" s="6">
        <f>'[1]Fall Series Scoring Summary'!H11</f>
        <v>4</v>
      </c>
      <c r="P12" s="6">
        <f>'[1]Fall Series Scoring Summary'!I11</f>
        <v>4</v>
      </c>
      <c r="Q12" s="6">
        <f>'[1]Fall Series Scoring Summary'!J11</f>
        <v>2</v>
      </c>
      <c r="R12" s="6">
        <f>'[1]Fall Series Scoring Summary'!K11</f>
        <v>2</v>
      </c>
      <c r="T12" s="6">
        <f>COUNTIF(D12:R12,"&gt;0")</f>
        <v>13</v>
      </c>
      <c r="U12" s="6">
        <f>SUM(D12:R12)</f>
        <v>41</v>
      </c>
      <c r="V12" s="6">
        <v>5</v>
      </c>
      <c r="W12" s="6">
        <f>IF(V12&gt;0,T12-1,T12)</f>
        <v>12</v>
      </c>
      <c r="X12" s="6">
        <f>U12-V12</f>
        <v>36</v>
      </c>
      <c r="Y12" s="5">
        <f>IFERROR(X12/W12,"")</f>
        <v>3</v>
      </c>
      <c r="Z12" s="11">
        <f>IFERROR(RANK(Y12,Y$9:Y$13,1),"")</f>
        <v>3</v>
      </c>
    </row>
    <row r="13" spans="1:26" ht="18.75" x14ac:dyDescent="0.3">
      <c r="A13" s="9" t="s">
        <v>81</v>
      </c>
      <c r="B13" s="9" t="s">
        <v>80</v>
      </c>
      <c r="C13" s="60" t="s">
        <v>79</v>
      </c>
      <c r="D13" s="6">
        <v>3</v>
      </c>
      <c r="E13" s="6">
        <v>3</v>
      </c>
      <c r="F13" s="6">
        <v>5</v>
      </c>
      <c r="G13" s="6">
        <v>3</v>
      </c>
      <c r="H13" s="6">
        <v>3</v>
      </c>
      <c r="I13" s="12">
        <v>3.5</v>
      </c>
      <c r="J13" s="12">
        <v>3.5</v>
      </c>
      <c r="K13" s="6" t="str">
        <f>'[1]Fall Series Scoring Summary'!D12</f>
        <v/>
      </c>
      <c r="L13" s="6">
        <f>'[1]Fall Series Scoring Summary'!E12</f>
        <v>0</v>
      </c>
      <c r="M13" s="6" t="str">
        <f>'[1]Fall Series Scoring Summary'!F12</f>
        <v>RC</v>
      </c>
      <c r="N13" s="6" t="str">
        <f>'[1]Fall Series Scoring Summary'!G12</f>
        <v>RC</v>
      </c>
      <c r="O13" s="6" t="str">
        <f>'[1]Fall Series Scoring Summary'!H12</f>
        <v>RC</v>
      </c>
      <c r="P13" s="6" t="str">
        <f>'[1]Fall Series Scoring Summary'!I12</f>
        <v>RC</v>
      </c>
      <c r="Q13" s="6" t="str">
        <f>'[1]Fall Series Scoring Summary'!J12</f>
        <v>RC</v>
      </c>
      <c r="R13" s="6" t="str">
        <f>'[1]Fall Series Scoring Summary'!K12</f>
        <v>RC</v>
      </c>
      <c r="T13" s="6">
        <f>COUNTIF(D13:R13,"&gt;0")</f>
        <v>7</v>
      </c>
      <c r="U13" s="6">
        <f>SUM(D13:R13)</f>
        <v>24</v>
      </c>
      <c r="V13" s="6"/>
      <c r="W13" s="6">
        <f>IF(V13&gt;0,T13-1,T13)</f>
        <v>7</v>
      </c>
      <c r="X13" s="6">
        <f>U13-V13</f>
        <v>24</v>
      </c>
      <c r="Y13" s="5">
        <f>IFERROR(X13/W13,"")</f>
        <v>3.4285714285714284</v>
      </c>
      <c r="Z13" s="4" t="s">
        <v>0</v>
      </c>
    </row>
    <row r="14" spans="1:26" ht="9.75" customHeight="1" x14ac:dyDescent="0.3">
      <c r="A14" s="37"/>
      <c r="B14" s="37"/>
      <c r="C14" s="37"/>
      <c r="D14" s="38" t="s">
        <v>1</v>
      </c>
      <c r="E14" s="37"/>
      <c r="F14" s="39"/>
      <c r="G14" s="39"/>
      <c r="H14" s="38"/>
      <c r="I14" s="38"/>
      <c r="J14" s="37"/>
    </row>
    <row r="15" spans="1:26" ht="31.5" x14ac:dyDescent="0.5">
      <c r="A15" s="59" t="s">
        <v>78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spans="1:26" ht="0.95" customHeight="1" x14ac:dyDescent="0.3">
      <c r="A16" s="48"/>
      <c r="B16" s="48"/>
      <c r="C16" s="51"/>
      <c r="D16" s="50"/>
      <c r="E16" s="49"/>
      <c r="F16" s="49"/>
      <c r="G16" s="48"/>
      <c r="H16" s="48"/>
      <c r="I16" s="48"/>
      <c r="J16" s="48"/>
      <c r="S16" s="58"/>
      <c r="T16" s="58"/>
      <c r="U16" s="58"/>
      <c r="V16" s="58"/>
      <c r="W16" s="58"/>
      <c r="X16" s="58"/>
      <c r="Y16" s="58"/>
      <c r="Z16" s="58"/>
    </row>
    <row r="17" spans="1:26" ht="15.75" customHeight="1" x14ac:dyDescent="0.25">
      <c r="A17" s="57"/>
      <c r="B17" s="57"/>
      <c r="C17" s="57"/>
      <c r="D17" s="56" t="s">
        <v>40</v>
      </c>
      <c r="E17" s="56" t="s">
        <v>40</v>
      </c>
      <c r="F17" s="56" t="s">
        <v>40</v>
      </c>
      <c r="G17" s="56" t="s">
        <v>40</v>
      </c>
      <c r="H17" s="56" t="s">
        <v>40</v>
      </c>
      <c r="I17" s="56" t="s">
        <v>40</v>
      </c>
      <c r="J17" s="56" t="s">
        <v>40</v>
      </c>
      <c r="K17" s="55" t="s">
        <v>39</v>
      </c>
      <c r="L17" s="55" t="s">
        <v>39</v>
      </c>
      <c r="M17" s="55" t="s">
        <v>39</v>
      </c>
      <c r="N17" s="55" t="s">
        <v>39</v>
      </c>
      <c r="O17" s="55" t="s">
        <v>39</v>
      </c>
      <c r="P17" s="55" t="s">
        <v>39</v>
      </c>
      <c r="Q17" s="55" t="s">
        <v>39</v>
      </c>
      <c r="R17" s="55" t="s">
        <v>39</v>
      </c>
      <c r="S17" s="54"/>
      <c r="T17" s="53" t="s">
        <v>38</v>
      </c>
      <c r="U17" s="53" t="s">
        <v>38</v>
      </c>
      <c r="V17" s="53" t="s">
        <v>38</v>
      </c>
      <c r="W17" s="53" t="s">
        <v>38</v>
      </c>
      <c r="X17" s="53" t="s">
        <v>38</v>
      </c>
      <c r="Y17" s="53" t="s">
        <v>38</v>
      </c>
      <c r="Z17" s="53" t="s">
        <v>38</v>
      </c>
    </row>
    <row r="18" spans="1:26" ht="18.75" x14ac:dyDescent="0.3">
      <c r="A18" s="25"/>
      <c r="B18" s="25"/>
      <c r="C18" s="24"/>
      <c r="D18" s="18" t="s">
        <v>35</v>
      </c>
      <c r="E18" s="18" t="s">
        <v>31</v>
      </c>
      <c r="F18" s="18" t="s">
        <v>30</v>
      </c>
      <c r="G18" s="18" t="s">
        <v>29</v>
      </c>
      <c r="H18" s="18" t="s">
        <v>28</v>
      </c>
      <c r="I18" s="23" t="s">
        <v>37</v>
      </c>
      <c r="J18" s="22" t="s">
        <v>36</v>
      </c>
      <c r="K18" s="16" t="s">
        <v>35</v>
      </c>
      <c r="L18" s="16" t="s">
        <v>34</v>
      </c>
      <c r="M18" s="16" t="s">
        <v>33</v>
      </c>
      <c r="N18" s="16" t="s">
        <v>32</v>
      </c>
      <c r="O18" s="16" t="s">
        <v>31</v>
      </c>
      <c r="P18" s="16" t="s">
        <v>30</v>
      </c>
      <c r="Q18" s="16" t="s">
        <v>29</v>
      </c>
      <c r="R18" s="16" t="s">
        <v>28</v>
      </c>
      <c r="T18" s="21" t="s">
        <v>25</v>
      </c>
      <c r="U18" s="20" t="s">
        <v>27</v>
      </c>
      <c r="V18" s="13" t="s">
        <v>26</v>
      </c>
      <c r="W18" s="21" t="s">
        <v>25</v>
      </c>
      <c r="X18" s="20" t="s">
        <v>18</v>
      </c>
      <c r="Y18" s="20" t="s">
        <v>24</v>
      </c>
      <c r="Z18" s="20" t="s">
        <v>23</v>
      </c>
    </row>
    <row r="19" spans="1:26" ht="18.75" x14ac:dyDescent="0.3">
      <c r="A19" s="19" t="s">
        <v>22</v>
      </c>
      <c r="B19" s="19" t="s">
        <v>21</v>
      </c>
      <c r="C19" s="17" t="s">
        <v>20</v>
      </c>
      <c r="D19" s="18" t="s">
        <v>19</v>
      </c>
      <c r="E19" s="17" t="s">
        <v>19</v>
      </c>
      <c r="F19" s="17" t="s">
        <v>19</v>
      </c>
      <c r="G19" s="17" t="s">
        <v>19</v>
      </c>
      <c r="H19" s="17" t="s">
        <v>19</v>
      </c>
      <c r="I19" s="18" t="s">
        <v>19</v>
      </c>
      <c r="J19" s="17" t="s">
        <v>19</v>
      </c>
      <c r="K19" s="16" t="s">
        <v>19</v>
      </c>
      <c r="L19" s="16" t="s">
        <v>19</v>
      </c>
      <c r="M19" s="16" t="s">
        <v>19</v>
      </c>
      <c r="N19" s="16" t="s">
        <v>19</v>
      </c>
      <c r="O19" s="16" t="s">
        <v>19</v>
      </c>
      <c r="P19" s="16" t="s">
        <v>19</v>
      </c>
      <c r="Q19" s="16" t="s">
        <v>19</v>
      </c>
      <c r="R19" s="16" t="s">
        <v>19</v>
      </c>
      <c r="T19" s="14"/>
      <c r="U19" s="14" t="s">
        <v>18</v>
      </c>
      <c r="V19" s="13" t="s">
        <v>17</v>
      </c>
      <c r="W19" s="15" t="s">
        <v>16</v>
      </c>
      <c r="X19" s="14" t="s">
        <v>16</v>
      </c>
      <c r="Y19" s="14" t="s">
        <v>15</v>
      </c>
      <c r="Z19" s="14" t="s">
        <v>14</v>
      </c>
    </row>
    <row r="20" spans="1:26" ht="18.75" x14ac:dyDescent="0.3">
      <c r="A20" s="9" t="s">
        <v>77</v>
      </c>
      <c r="B20" s="9" t="s">
        <v>76</v>
      </c>
      <c r="C20" s="9" t="s">
        <v>64</v>
      </c>
      <c r="D20" s="6">
        <v>3</v>
      </c>
      <c r="E20" s="6">
        <v>1</v>
      </c>
      <c r="F20" s="6">
        <v>1</v>
      </c>
      <c r="G20" s="6" t="s">
        <v>1</v>
      </c>
      <c r="H20" s="6" t="s">
        <v>1</v>
      </c>
      <c r="I20" s="6">
        <v>2</v>
      </c>
      <c r="J20" s="6">
        <v>1</v>
      </c>
      <c r="K20" s="6">
        <f>'[1]Fall Series Scoring Summary'!D19</f>
        <v>1</v>
      </c>
      <c r="L20" s="6">
        <f>'[1]Fall Series Scoring Summary'!E19</f>
        <v>6</v>
      </c>
      <c r="M20" s="13">
        <f>'[1]Fall Series Scoring Summary'!F19</f>
        <v>7</v>
      </c>
      <c r="N20" s="6">
        <f>'[1]Fall Series Scoring Summary'!G19</f>
        <v>3</v>
      </c>
      <c r="O20" s="6">
        <f>'[1]Fall Series Scoring Summary'!H19</f>
        <v>2</v>
      </c>
      <c r="P20" s="6">
        <f>'[1]Fall Series Scoring Summary'!I19</f>
        <v>2</v>
      </c>
      <c r="Q20" s="12">
        <f>'[1]Fall Series Scoring Summary'!J19</f>
        <v>2</v>
      </c>
      <c r="R20" s="12">
        <f>'[1]Fall Series Scoring Summary'!K19</f>
        <v>2</v>
      </c>
      <c r="T20" s="6">
        <f>COUNTIF(D20:R20,"&gt;0")</f>
        <v>13</v>
      </c>
      <c r="U20" s="6">
        <f>SUM(D20:R20)</f>
        <v>33</v>
      </c>
      <c r="V20" s="6">
        <v>7</v>
      </c>
      <c r="W20" s="6">
        <f>IF(V20&gt;0,T20-1,T20)</f>
        <v>12</v>
      </c>
      <c r="X20" s="6">
        <f>U20-V20</f>
        <v>26</v>
      </c>
      <c r="Y20" s="5">
        <f>IFERROR(X20/W20,"")</f>
        <v>2.1666666666666665</v>
      </c>
      <c r="Z20" s="11">
        <f>IFERROR(RANK(Y20,Y$20:Y$27,1),"")</f>
        <v>2</v>
      </c>
    </row>
    <row r="21" spans="1:26" ht="18.75" x14ac:dyDescent="0.3">
      <c r="A21" s="41" t="s">
        <v>75</v>
      </c>
      <c r="B21" s="9" t="s">
        <v>74</v>
      </c>
      <c r="C21" s="9" t="s">
        <v>64</v>
      </c>
      <c r="D21" s="6">
        <v>2</v>
      </c>
      <c r="E21" s="13">
        <v>5</v>
      </c>
      <c r="F21" s="6" t="s">
        <v>1</v>
      </c>
      <c r="G21" s="6">
        <v>1</v>
      </c>
      <c r="H21" s="6">
        <v>1</v>
      </c>
      <c r="I21" s="6">
        <v>1</v>
      </c>
      <c r="J21" s="6">
        <v>2</v>
      </c>
      <c r="K21" s="6">
        <f>'[1]Fall Series Scoring Summary'!D20</f>
        <v>2</v>
      </c>
      <c r="L21" s="13">
        <f>'[1]Fall Series Scoring Summary'!E20</f>
        <v>5</v>
      </c>
      <c r="M21" s="6">
        <f>'[1]Fall Series Scoring Summary'!F20</f>
        <v>2</v>
      </c>
      <c r="N21" s="6">
        <f>'[1]Fall Series Scoring Summary'!G20</f>
        <v>1</v>
      </c>
      <c r="O21" s="6">
        <f>'[1]Fall Series Scoring Summary'!H20</f>
        <v>3</v>
      </c>
      <c r="P21" s="6">
        <f>'[1]Fall Series Scoring Summary'!I20</f>
        <v>3</v>
      </c>
      <c r="Q21" s="6">
        <f>'[1]Fall Series Scoring Summary'!J20</f>
        <v>1</v>
      </c>
      <c r="R21" s="6">
        <f>'[1]Fall Series Scoring Summary'!K20</f>
        <v>1</v>
      </c>
      <c r="T21" s="6">
        <f>COUNTIF(D21:R21,"&gt;0")</f>
        <v>14</v>
      </c>
      <c r="U21" s="6">
        <f>SUM(D21:R21)</f>
        <v>30</v>
      </c>
      <c r="V21" s="6">
        <v>10</v>
      </c>
      <c r="W21" s="6">
        <v>12</v>
      </c>
      <c r="X21" s="6">
        <f>U21-V21</f>
        <v>20</v>
      </c>
      <c r="Y21" s="5">
        <f>IFERROR(X21/W21,"")</f>
        <v>1.6666666666666667</v>
      </c>
      <c r="Z21" s="11">
        <f>IFERROR(RANK(Y21,Y$20:Y$27,1),"")</f>
        <v>1</v>
      </c>
    </row>
    <row r="22" spans="1:26" ht="18.75" x14ac:dyDescent="0.3">
      <c r="A22" s="9" t="s">
        <v>73</v>
      </c>
      <c r="B22" s="9" t="s">
        <v>72</v>
      </c>
      <c r="C22" s="9" t="s">
        <v>64</v>
      </c>
      <c r="D22" s="6">
        <v>1</v>
      </c>
      <c r="E22" s="6">
        <v>2</v>
      </c>
      <c r="F22" s="6">
        <v>2</v>
      </c>
      <c r="G22" s="6" t="s">
        <v>1</v>
      </c>
      <c r="H22" s="6" t="s">
        <v>1</v>
      </c>
      <c r="I22" s="6" t="s">
        <v>1</v>
      </c>
      <c r="J22" s="6" t="s">
        <v>1</v>
      </c>
      <c r="K22" s="6">
        <f>'[1]Fall Series Scoring Summary'!D21</f>
        <v>3</v>
      </c>
      <c r="L22" s="6">
        <f>'[1]Fall Series Scoring Summary'!E21</f>
        <v>1</v>
      </c>
      <c r="M22" s="6">
        <f>'[1]Fall Series Scoring Summary'!F21</f>
        <v>1</v>
      </c>
      <c r="N22" s="6">
        <f>'[1]Fall Series Scoring Summary'!G21</f>
        <v>2</v>
      </c>
      <c r="O22" s="6">
        <f>'[1]Fall Series Scoring Summary'!H21</f>
        <v>1</v>
      </c>
      <c r="P22" s="6">
        <f>'[1]Fall Series Scoring Summary'!I21</f>
        <v>1</v>
      </c>
      <c r="Q22" s="12">
        <f>'[1]Fall Series Scoring Summary'!J21</f>
        <v>1</v>
      </c>
      <c r="R22" s="12">
        <f>'[1]Fall Series Scoring Summary'!K21</f>
        <v>1</v>
      </c>
      <c r="T22" s="6">
        <f>COUNTIF(D22:R22,"&gt;0")</f>
        <v>11</v>
      </c>
      <c r="U22" s="6">
        <f>SUM(D22:R22)</f>
        <v>16</v>
      </c>
      <c r="V22" s="6"/>
      <c r="W22" s="6">
        <f>IF(V22&gt;0,T22-1,T22)</f>
        <v>11</v>
      </c>
      <c r="X22" s="6">
        <f>U22-V22</f>
        <v>16</v>
      </c>
      <c r="Y22" s="5"/>
      <c r="Z22" s="4" t="s">
        <v>0</v>
      </c>
    </row>
    <row r="23" spans="1:26" ht="18.75" x14ac:dyDescent="0.3">
      <c r="A23" s="9" t="s">
        <v>71</v>
      </c>
      <c r="B23" s="9" t="s">
        <v>70</v>
      </c>
      <c r="C23" s="9" t="s">
        <v>64</v>
      </c>
      <c r="D23" s="13">
        <v>6</v>
      </c>
      <c r="E23" s="6">
        <v>4</v>
      </c>
      <c r="F23" s="6">
        <v>3</v>
      </c>
      <c r="G23" s="6">
        <v>2</v>
      </c>
      <c r="H23" s="6">
        <v>2</v>
      </c>
      <c r="I23" s="6">
        <v>3</v>
      </c>
      <c r="J23" s="6">
        <v>3</v>
      </c>
      <c r="K23" s="13">
        <f>'[1]Fall Series Scoring Summary'!D22</f>
        <v>5</v>
      </c>
      <c r="L23" s="6">
        <f>'[1]Fall Series Scoring Summary'!E22</f>
        <v>2</v>
      </c>
      <c r="M23" s="6">
        <f>'[1]Fall Series Scoring Summary'!F22</f>
        <v>3</v>
      </c>
      <c r="N23" s="13">
        <f>'[1]Fall Series Scoring Summary'!G22</f>
        <v>6</v>
      </c>
      <c r="O23" s="12">
        <f>'[1]Fall Series Scoring Summary'!H22</f>
        <v>2.5</v>
      </c>
      <c r="P23" s="12">
        <f>'[1]Fall Series Scoring Summary'!I22</f>
        <v>2.5</v>
      </c>
      <c r="Q23" s="6">
        <f>'[1]Fall Series Scoring Summary'!J22</f>
        <v>3</v>
      </c>
      <c r="R23" s="6">
        <f>'[1]Fall Series Scoring Summary'!K22</f>
        <v>2</v>
      </c>
      <c r="T23" s="6">
        <f>COUNTIF(D23:R23,"&gt;0")</f>
        <v>15</v>
      </c>
      <c r="U23" s="6">
        <f>SUM(D23:R23)</f>
        <v>49</v>
      </c>
      <c r="V23" s="6">
        <v>17</v>
      </c>
      <c r="W23" s="6">
        <v>12</v>
      </c>
      <c r="X23" s="6">
        <f>U23-V23</f>
        <v>32</v>
      </c>
      <c r="Y23" s="5">
        <f>IFERROR(X23/W23,"")</f>
        <v>2.6666666666666665</v>
      </c>
      <c r="Z23" s="11">
        <f>IFERROR(RANK(Y23,Y$20:Y$27,1),"")</f>
        <v>3</v>
      </c>
    </row>
    <row r="24" spans="1:26" ht="18.75" x14ac:dyDescent="0.3">
      <c r="A24" s="9" t="s">
        <v>69</v>
      </c>
      <c r="B24" s="9" t="s">
        <v>68</v>
      </c>
      <c r="C24" s="9" t="s">
        <v>64</v>
      </c>
      <c r="D24" s="6">
        <v>4</v>
      </c>
      <c r="E24" s="12" t="s">
        <v>67</v>
      </c>
      <c r="F24" s="12" t="s">
        <v>67</v>
      </c>
      <c r="G24" s="6" t="s">
        <v>1</v>
      </c>
      <c r="H24" s="6" t="s">
        <v>1</v>
      </c>
      <c r="I24" s="6" t="s">
        <v>1</v>
      </c>
      <c r="J24" s="6" t="s">
        <v>1</v>
      </c>
      <c r="K24" s="6">
        <f>'[1]Fall Series Scoring Summary'!D23</f>
        <v>6</v>
      </c>
      <c r="L24" s="6">
        <f>'[1]Fall Series Scoring Summary'!E23</f>
        <v>7</v>
      </c>
      <c r="M24" s="6" t="str">
        <f>'[1]Fall Series Scoring Summary'!F23</f>
        <v/>
      </c>
      <c r="N24" s="6" t="str">
        <f>'[1]Fall Series Scoring Summary'!G23</f>
        <v/>
      </c>
      <c r="O24" s="6">
        <f>'[1]Fall Series Scoring Summary'!H23</f>
        <v>0</v>
      </c>
      <c r="P24" s="6">
        <f>'[1]Fall Series Scoring Summary'!I23</f>
        <v>0</v>
      </c>
      <c r="Q24" s="6">
        <f>'[1]Fall Series Scoring Summary'!J23</f>
        <v>4</v>
      </c>
      <c r="R24" s="6">
        <f>'[1]Fall Series Scoring Summary'!K23</f>
        <v>0</v>
      </c>
      <c r="T24" s="6">
        <f>COUNTIF(D24:R24,"&gt;0")</f>
        <v>4</v>
      </c>
      <c r="U24" s="6">
        <f>SUM(D24:R24)</f>
        <v>21</v>
      </c>
      <c r="V24" s="6"/>
      <c r="W24" s="6">
        <f>IF(V24&gt;0,T24-1,T24)</f>
        <v>4</v>
      </c>
      <c r="X24" s="6">
        <f>U24-V24</f>
        <v>21</v>
      </c>
      <c r="Y24" s="5"/>
      <c r="Z24" s="4" t="s">
        <v>0</v>
      </c>
    </row>
    <row r="25" spans="1:26" ht="18.75" x14ac:dyDescent="0.3">
      <c r="A25" s="9" t="s">
        <v>66</v>
      </c>
      <c r="B25" s="9" t="s">
        <v>65</v>
      </c>
      <c r="C25" s="9" t="s">
        <v>64</v>
      </c>
      <c r="D25" s="12">
        <v>3.5</v>
      </c>
      <c r="E25" s="6" t="s">
        <v>1</v>
      </c>
      <c r="F25" s="6"/>
      <c r="G25" s="6">
        <v>3</v>
      </c>
      <c r="H25" s="6">
        <v>3</v>
      </c>
      <c r="I25" s="6">
        <v>4</v>
      </c>
      <c r="J25" s="6">
        <v>4</v>
      </c>
      <c r="K25" s="6" t="str">
        <f>'[1]Fall Series Scoring Summary'!D24</f>
        <v/>
      </c>
      <c r="L25" s="6" t="str">
        <f>'[1]Fall Series Scoring Summary'!E24</f>
        <v/>
      </c>
      <c r="M25" s="6" t="str">
        <f>'[1]Fall Series Scoring Summary'!F24</f>
        <v/>
      </c>
      <c r="N25" s="6" t="str">
        <f>'[1]Fall Series Scoring Summary'!G24</f>
        <v/>
      </c>
      <c r="O25" s="6">
        <f>'[1]Fall Series Scoring Summary'!H24</f>
        <v>0</v>
      </c>
      <c r="P25" s="6">
        <f>'[1]Fall Series Scoring Summary'!I24</f>
        <v>0</v>
      </c>
      <c r="Q25" s="6">
        <f>'[1]Fall Series Scoring Summary'!J24</f>
        <v>0</v>
      </c>
      <c r="R25" s="6">
        <f>'[1]Fall Series Scoring Summary'!K24</f>
        <v>0</v>
      </c>
      <c r="T25" s="6">
        <f>COUNTIF(D25:R25,"&gt;0")</f>
        <v>5</v>
      </c>
      <c r="U25" s="6">
        <f>SUM(D25:R25)</f>
        <v>17.5</v>
      </c>
      <c r="V25" s="6"/>
      <c r="W25" s="6">
        <f>IF(V25&gt;0,T25-1,T25)</f>
        <v>5</v>
      </c>
      <c r="X25" s="6">
        <f>U25-V25</f>
        <v>17.5</v>
      </c>
      <c r="Y25" s="5"/>
      <c r="Z25" s="4" t="s">
        <v>0</v>
      </c>
    </row>
    <row r="26" spans="1:26" ht="18.75" x14ac:dyDescent="0.3">
      <c r="A26" s="9" t="s">
        <v>63</v>
      </c>
      <c r="B26" s="9" t="s">
        <v>62</v>
      </c>
      <c r="C26" s="9" t="s">
        <v>59</v>
      </c>
      <c r="D26" s="6">
        <v>5</v>
      </c>
      <c r="E26" s="6">
        <v>3</v>
      </c>
      <c r="F26" s="6">
        <v>5</v>
      </c>
      <c r="G26" s="6" t="s">
        <v>1</v>
      </c>
      <c r="H26" s="6" t="s">
        <v>1</v>
      </c>
      <c r="I26" s="6" t="s">
        <v>1</v>
      </c>
      <c r="J26" s="6" t="s">
        <v>1</v>
      </c>
      <c r="K26" s="6">
        <f>'[1]Fall Series Scoring Summary'!D25</f>
        <v>4</v>
      </c>
      <c r="L26" s="6">
        <f>'[1]Fall Series Scoring Summary'!E25</f>
        <v>4</v>
      </c>
      <c r="M26" s="6">
        <f>'[1]Fall Series Scoring Summary'!F25</f>
        <v>4</v>
      </c>
      <c r="N26" s="6">
        <f>'[1]Fall Series Scoring Summary'!G25</f>
        <v>4</v>
      </c>
      <c r="O26" s="6">
        <f>'[1]Fall Series Scoring Summary'!H25</f>
        <v>0</v>
      </c>
      <c r="P26" s="6">
        <f>'[1]Fall Series Scoring Summary'!I25</f>
        <v>0</v>
      </c>
      <c r="Q26" s="6">
        <f>'[1]Fall Series Scoring Summary'!J25</f>
        <v>0</v>
      </c>
      <c r="R26" s="6">
        <f>'[1]Fall Series Scoring Summary'!K25</f>
        <v>0</v>
      </c>
      <c r="T26" s="6">
        <f>COUNTIF(D26:R26,"&gt;0")</f>
        <v>7</v>
      </c>
      <c r="U26" s="6">
        <f>SUM(D26:R26)</f>
        <v>29</v>
      </c>
      <c r="V26" s="6"/>
      <c r="W26" s="6">
        <f>IF(V26&gt;0,T26-1,T26)</f>
        <v>7</v>
      </c>
      <c r="X26" s="6">
        <f>U26-V26</f>
        <v>29</v>
      </c>
      <c r="Y26" s="5"/>
      <c r="Z26" s="4" t="s">
        <v>0</v>
      </c>
    </row>
    <row r="27" spans="1:26" ht="18.75" x14ac:dyDescent="0.3">
      <c r="A27" s="9" t="s">
        <v>61</v>
      </c>
      <c r="B27" s="9" t="s">
        <v>60</v>
      </c>
      <c r="C27" s="9" t="s">
        <v>59</v>
      </c>
      <c r="D27" s="6">
        <v>7</v>
      </c>
      <c r="E27" s="6">
        <v>6</v>
      </c>
      <c r="F27" s="6">
        <v>4</v>
      </c>
      <c r="G27" s="6" t="s">
        <v>1</v>
      </c>
      <c r="H27" s="6" t="s">
        <v>1</v>
      </c>
      <c r="I27" s="6">
        <v>5</v>
      </c>
      <c r="J27" s="6">
        <v>5</v>
      </c>
      <c r="K27" s="6">
        <f>'[1]Fall Series Scoring Summary'!D26</f>
        <v>7</v>
      </c>
      <c r="L27" s="6">
        <f>'[1]Fall Series Scoring Summary'!E26</f>
        <v>3</v>
      </c>
      <c r="M27" s="6">
        <f>'[1]Fall Series Scoring Summary'!F26</f>
        <v>5</v>
      </c>
      <c r="N27" s="6">
        <f>'[1]Fall Series Scoring Summary'!G26</f>
        <v>5</v>
      </c>
      <c r="O27" s="6">
        <f>'[1]Fall Series Scoring Summary'!H26</f>
        <v>0</v>
      </c>
      <c r="P27" s="6">
        <f>'[1]Fall Series Scoring Summary'!I26</f>
        <v>0</v>
      </c>
      <c r="Q27" s="6">
        <f>'[1]Fall Series Scoring Summary'!J26</f>
        <v>2</v>
      </c>
      <c r="R27" s="6">
        <f>'[1]Fall Series Scoring Summary'!K26</f>
        <v>3</v>
      </c>
      <c r="T27" s="6">
        <f>COUNTIF(D27:R27,"&gt;0")</f>
        <v>11</v>
      </c>
      <c r="U27" s="6">
        <f>SUM(D27:R27)</f>
        <v>52</v>
      </c>
      <c r="V27" s="6"/>
      <c r="W27" s="6">
        <f>IF(V27&gt;0,T27-1,T27)</f>
        <v>11</v>
      </c>
      <c r="X27" s="6">
        <f>U27-V27</f>
        <v>52</v>
      </c>
      <c r="Y27" s="5"/>
      <c r="Z27" s="4" t="s">
        <v>0</v>
      </c>
    </row>
    <row r="28" spans="1:26" ht="6.75" customHeight="1" x14ac:dyDescent="0.25"/>
    <row r="29" spans="1:26" ht="31.5" x14ac:dyDescent="0.5">
      <c r="A29" s="52" t="s">
        <v>58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2.1" customHeight="1" x14ac:dyDescent="0.3">
      <c r="A30" s="48"/>
      <c r="B30" s="48"/>
      <c r="C30" s="51"/>
      <c r="D30" s="50"/>
      <c r="E30" s="49"/>
      <c r="F30" s="49"/>
      <c r="G30" s="48"/>
      <c r="H30" s="48"/>
      <c r="I30" s="48"/>
      <c r="J30" s="48"/>
      <c r="S30" s="47"/>
      <c r="T30" s="47"/>
      <c r="U30" s="47"/>
      <c r="V30" s="47"/>
      <c r="W30" s="47"/>
      <c r="X30" s="47"/>
      <c r="Y30" s="47"/>
      <c r="Z30" s="47"/>
    </row>
    <row r="31" spans="1:26" ht="15.75" x14ac:dyDescent="0.25">
      <c r="A31" s="46"/>
      <c r="B31" s="46"/>
      <c r="C31" s="46"/>
      <c r="D31" s="45" t="s">
        <v>40</v>
      </c>
      <c r="E31" s="45" t="s">
        <v>40</v>
      </c>
      <c r="F31" s="45" t="s">
        <v>40</v>
      </c>
      <c r="G31" s="45" t="s">
        <v>40</v>
      </c>
      <c r="H31" s="45" t="s">
        <v>40</v>
      </c>
      <c r="I31" s="45" t="s">
        <v>40</v>
      </c>
      <c r="J31" s="45" t="s">
        <v>40</v>
      </c>
      <c r="K31" s="44" t="s">
        <v>39</v>
      </c>
      <c r="L31" s="44" t="s">
        <v>39</v>
      </c>
      <c r="M31" s="44" t="s">
        <v>39</v>
      </c>
      <c r="N31" s="44" t="s">
        <v>39</v>
      </c>
      <c r="O31" s="44" t="s">
        <v>39</v>
      </c>
      <c r="P31" s="44" t="s">
        <v>39</v>
      </c>
      <c r="Q31" s="44" t="s">
        <v>39</v>
      </c>
      <c r="R31" s="44" t="s">
        <v>39</v>
      </c>
      <c r="S31" s="43"/>
      <c r="T31" s="42" t="s">
        <v>38</v>
      </c>
      <c r="U31" s="42" t="s">
        <v>38</v>
      </c>
      <c r="V31" s="42" t="s">
        <v>38</v>
      </c>
      <c r="W31" s="42" t="s">
        <v>38</v>
      </c>
      <c r="X31" s="42" t="s">
        <v>38</v>
      </c>
      <c r="Y31" s="42" t="s">
        <v>38</v>
      </c>
      <c r="Z31" s="42" t="s">
        <v>38</v>
      </c>
    </row>
    <row r="32" spans="1:26" ht="18.75" x14ac:dyDescent="0.3">
      <c r="A32" s="25"/>
      <c r="B32" s="25"/>
      <c r="C32" s="24"/>
      <c r="D32" s="18" t="s">
        <v>35</v>
      </c>
      <c r="E32" s="18" t="s">
        <v>31</v>
      </c>
      <c r="F32" s="18" t="s">
        <v>30</v>
      </c>
      <c r="G32" s="18" t="s">
        <v>29</v>
      </c>
      <c r="H32" s="18" t="s">
        <v>28</v>
      </c>
      <c r="I32" s="23" t="s">
        <v>37</v>
      </c>
      <c r="J32" s="22" t="s">
        <v>36</v>
      </c>
      <c r="K32" s="16" t="s">
        <v>35</v>
      </c>
      <c r="L32" s="16" t="s">
        <v>34</v>
      </c>
      <c r="M32" s="16" t="s">
        <v>33</v>
      </c>
      <c r="N32" s="16" t="s">
        <v>32</v>
      </c>
      <c r="O32" s="16" t="s">
        <v>31</v>
      </c>
      <c r="P32" s="16" t="s">
        <v>30</v>
      </c>
      <c r="Q32" s="16" t="s">
        <v>29</v>
      </c>
      <c r="R32" s="16" t="s">
        <v>28</v>
      </c>
      <c r="T32" s="21" t="s">
        <v>25</v>
      </c>
      <c r="U32" s="20" t="s">
        <v>27</v>
      </c>
      <c r="V32" s="13" t="s">
        <v>26</v>
      </c>
      <c r="W32" s="21" t="s">
        <v>25</v>
      </c>
      <c r="X32" s="20" t="s">
        <v>18</v>
      </c>
      <c r="Y32" s="20" t="s">
        <v>24</v>
      </c>
      <c r="Z32" s="20" t="s">
        <v>23</v>
      </c>
    </row>
    <row r="33" spans="1:26" ht="18.75" x14ac:dyDescent="0.3">
      <c r="A33" s="19" t="s">
        <v>22</v>
      </c>
      <c r="B33" s="19" t="s">
        <v>21</v>
      </c>
      <c r="C33" s="17" t="s">
        <v>20</v>
      </c>
      <c r="D33" s="18" t="s">
        <v>19</v>
      </c>
      <c r="E33" s="17" t="s">
        <v>19</v>
      </c>
      <c r="F33" s="17" t="s">
        <v>19</v>
      </c>
      <c r="G33" s="17" t="s">
        <v>19</v>
      </c>
      <c r="H33" s="17" t="s">
        <v>19</v>
      </c>
      <c r="I33" s="18" t="s">
        <v>19</v>
      </c>
      <c r="J33" s="17" t="s">
        <v>19</v>
      </c>
      <c r="K33" s="16" t="s">
        <v>19</v>
      </c>
      <c r="L33" s="16" t="s">
        <v>19</v>
      </c>
      <c r="M33" s="16" t="s">
        <v>19</v>
      </c>
      <c r="N33" s="16" t="s">
        <v>19</v>
      </c>
      <c r="O33" s="16" t="s">
        <v>19</v>
      </c>
      <c r="P33" s="16" t="s">
        <v>19</v>
      </c>
      <c r="Q33" s="16" t="s">
        <v>19</v>
      </c>
      <c r="R33" s="16" t="s">
        <v>19</v>
      </c>
      <c r="T33" s="14"/>
      <c r="U33" s="14" t="s">
        <v>18</v>
      </c>
      <c r="V33" s="13" t="s">
        <v>17</v>
      </c>
      <c r="W33" s="15" t="s">
        <v>16</v>
      </c>
      <c r="X33" s="14" t="s">
        <v>16</v>
      </c>
      <c r="Y33" s="14" t="s">
        <v>15</v>
      </c>
      <c r="Z33" s="14" t="s">
        <v>14</v>
      </c>
    </row>
    <row r="34" spans="1:26" ht="18.75" x14ac:dyDescent="0.3">
      <c r="A34" s="9" t="s">
        <v>57</v>
      </c>
      <c r="B34" s="41" t="s">
        <v>56</v>
      </c>
      <c r="C34" s="9" t="s">
        <v>42</v>
      </c>
      <c r="D34" s="6" t="s">
        <v>1</v>
      </c>
      <c r="E34" s="6">
        <v>3</v>
      </c>
      <c r="F34" s="6">
        <v>4</v>
      </c>
      <c r="G34" s="6" t="s">
        <v>1</v>
      </c>
      <c r="H34" s="6" t="s">
        <v>1</v>
      </c>
      <c r="I34" s="6" t="s">
        <v>1</v>
      </c>
      <c r="J34" s="6" t="s">
        <v>1</v>
      </c>
      <c r="K34" s="6">
        <f>'[1]Fall Series Scoring Summary'!D33</f>
        <v>2</v>
      </c>
      <c r="L34" s="6">
        <f>'[1]Fall Series Scoring Summary'!E33</f>
        <v>2</v>
      </c>
      <c r="M34" s="6" t="str">
        <f>'[1]Fall Series Scoring Summary'!F33</f>
        <v/>
      </c>
      <c r="N34" s="6" t="str">
        <f>'[1]Fall Series Scoring Summary'!G33</f>
        <v/>
      </c>
      <c r="O34" s="12">
        <f>'[1]Fall Series Scoring Summary'!H33</f>
        <v>2.75</v>
      </c>
      <c r="P34" s="12">
        <f>'[1]Fall Series Scoring Summary'!I33</f>
        <v>2.75</v>
      </c>
      <c r="Q34" s="6">
        <f>'[1]Fall Series Scoring Summary'!J33</f>
        <v>3</v>
      </c>
      <c r="R34" s="6">
        <f>'[1]Fall Series Scoring Summary'!K33</f>
        <v>4</v>
      </c>
      <c r="T34" s="6">
        <f>COUNTIF(D34:R34,"&gt;0")</f>
        <v>8</v>
      </c>
      <c r="U34" s="6">
        <f>SUM(D34:R34)</f>
        <v>23.5</v>
      </c>
      <c r="V34" s="6"/>
      <c r="W34" s="6">
        <f>IF(V34&gt;0,T34-1,T34)</f>
        <v>8</v>
      </c>
      <c r="X34" s="6">
        <f>U34-V34</f>
        <v>23.5</v>
      </c>
      <c r="Y34" s="5"/>
      <c r="Z34" s="4" t="s">
        <v>0</v>
      </c>
    </row>
    <row r="35" spans="1:26" ht="18.75" x14ac:dyDescent="0.3">
      <c r="A35" s="9" t="s">
        <v>50</v>
      </c>
      <c r="B35" s="9" t="s">
        <v>55</v>
      </c>
      <c r="C35" s="9" t="s">
        <v>54</v>
      </c>
      <c r="D35" s="6" t="s">
        <v>1</v>
      </c>
      <c r="E35" s="6" t="s">
        <v>1</v>
      </c>
      <c r="F35" s="6" t="s">
        <v>1</v>
      </c>
      <c r="G35" s="6" t="s">
        <v>1</v>
      </c>
      <c r="H35" s="6" t="s">
        <v>1</v>
      </c>
      <c r="I35" s="6" t="s">
        <v>1</v>
      </c>
      <c r="J35" s="6" t="s">
        <v>1</v>
      </c>
      <c r="K35" s="6" t="str">
        <f>'[1]Fall Series Scoring Summary'!D34</f>
        <v/>
      </c>
      <c r="L35" s="6" t="str">
        <f>'[1]Fall Series Scoring Summary'!E34</f>
        <v/>
      </c>
      <c r="M35" s="6" t="str">
        <f>'[1]Fall Series Scoring Summary'!F34</f>
        <v/>
      </c>
      <c r="N35" s="6" t="str">
        <f>'[1]Fall Series Scoring Summary'!G34</f>
        <v/>
      </c>
      <c r="O35" s="6" t="str">
        <f>'[1]Fall Series Scoring Summary'!H34</f>
        <v/>
      </c>
      <c r="P35" s="6" t="str">
        <f>'[1]Fall Series Scoring Summary'!I34</f>
        <v/>
      </c>
      <c r="Q35" s="6" t="str">
        <f>'[1]Fall Series Scoring Summary'!J34</f>
        <v/>
      </c>
      <c r="R35" s="6" t="str">
        <f>'[1]Fall Series Scoring Summary'!K34</f>
        <v/>
      </c>
      <c r="T35" s="6">
        <f>COUNTIF(D35:R35,"&gt;0")</f>
        <v>0</v>
      </c>
      <c r="U35" s="6">
        <f>SUM(D35:R35)</f>
        <v>0</v>
      </c>
      <c r="V35" s="6"/>
      <c r="W35" s="6">
        <f>IF(V35&gt;0,T35-1,T35)</f>
        <v>0</v>
      </c>
      <c r="X35" s="6">
        <f>U35-V35</f>
        <v>0</v>
      </c>
      <c r="Y35" s="5" t="str">
        <f>IFERROR(X35/W35,"")</f>
        <v/>
      </c>
      <c r="Z35" s="4" t="s">
        <v>0</v>
      </c>
    </row>
    <row r="36" spans="1:26" ht="18.75" x14ac:dyDescent="0.3">
      <c r="A36" s="9" t="s">
        <v>53</v>
      </c>
      <c r="B36" s="9" t="s">
        <v>52</v>
      </c>
      <c r="C36" s="9" t="s">
        <v>51</v>
      </c>
      <c r="D36" s="13">
        <v>4</v>
      </c>
      <c r="E36" s="6">
        <v>1</v>
      </c>
      <c r="F36" s="6">
        <v>1</v>
      </c>
      <c r="G36" s="12">
        <v>1.25</v>
      </c>
      <c r="H36" s="12">
        <v>1.25</v>
      </c>
      <c r="I36" s="6">
        <v>2</v>
      </c>
      <c r="J36" s="6">
        <v>1</v>
      </c>
      <c r="K36" s="6">
        <f>'[1]Fall Series Scoring Summary'!D35</f>
        <v>1</v>
      </c>
      <c r="L36" s="6">
        <f>'[1]Fall Series Scoring Summary'!E35</f>
        <v>1</v>
      </c>
      <c r="M36" s="6">
        <f>'[1]Fall Series Scoring Summary'!F35</f>
        <v>1</v>
      </c>
      <c r="N36" s="6">
        <f>'[1]Fall Series Scoring Summary'!G35</f>
        <v>2</v>
      </c>
      <c r="O36" s="6">
        <f>'[1]Fall Series Scoring Summary'!H35</f>
        <v>1</v>
      </c>
      <c r="P36" s="13">
        <f>'[1]Fall Series Scoring Summary'!I35</f>
        <v>3</v>
      </c>
      <c r="Q36" s="6">
        <f>'[1]Fall Series Scoring Summary'!J35</f>
        <v>1</v>
      </c>
      <c r="R36" s="13">
        <f>'[1]Fall Series Scoring Summary'!K35</f>
        <v>3</v>
      </c>
      <c r="T36" s="6">
        <f>COUNTIF(D36:R36,"&gt;0")</f>
        <v>15</v>
      </c>
      <c r="U36" s="6">
        <f>SUM(D36:R36)</f>
        <v>24.5</v>
      </c>
      <c r="V36" s="6">
        <v>10</v>
      </c>
      <c r="W36" s="6">
        <v>12</v>
      </c>
      <c r="X36" s="6">
        <f>U36-V36</f>
        <v>14.5</v>
      </c>
      <c r="Y36" s="5">
        <f>IFERROR(X36/W36,"")</f>
        <v>1.2083333333333333</v>
      </c>
      <c r="Z36" s="11">
        <f>IFERROR(RANK(Y36,Y$34:Y$39,1),"")</f>
        <v>1</v>
      </c>
    </row>
    <row r="37" spans="1:26" ht="18.75" x14ac:dyDescent="0.3">
      <c r="A37" s="9" t="s">
        <v>50</v>
      </c>
      <c r="B37" s="9" t="s">
        <v>49</v>
      </c>
      <c r="C37" s="9" t="s">
        <v>48</v>
      </c>
      <c r="D37" s="6">
        <v>2</v>
      </c>
      <c r="E37" s="6">
        <v>5</v>
      </c>
      <c r="F37" s="6">
        <v>5</v>
      </c>
      <c r="G37" s="6" t="s">
        <v>1</v>
      </c>
      <c r="H37" s="6" t="s">
        <v>1</v>
      </c>
      <c r="I37" s="6" t="s">
        <v>1</v>
      </c>
      <c r="J37" s="6" t="s">
        <v>1</v>
      </c>
      <c r="K37" s="6">
        <f>'[1]Fall Series Scoring Summary'!D36</f>
        <v>3</v>
      </c>
      <c r="L37" s="6">
        <f>'[1]Fall Series Scoring Summary'!E36</f>
        <v>3</v>
      </c>
      <c r="M37" s="6" t="str">
        <f>'[1]Fall Series Scoring Summary'!F36</f>
        <v/>
      </c>
      <c r="N37" s="6" t="str">
        <f>'[1]Fall Series Scoring Summary'!G36</f>
        <v/>
      </c>
      <c r="O37" s="6">
        <f>'[1]Fall Series Scoring Summary'!H36</f>
        <v>3</v>
      </c>
      <c r="P37" s="6">
        <f>'[1]Fall Series Scoring Summary'!I36</f>
        <v>2</v>
      </c>
      <c r="Q37" s="6">
        <f>'[1]Fall Series Scoring Summary'!J36</f>
        <v>4</v>
      </c>
      <c r="R37" s="6">
        <f>'[1]Fall Series Scoring Summary'!K36</f>
        <v>2</v>
      </c>
      <c r="T37" s="6">
        <f>COUNTIF(D37:R37,"&gt;0")</f>
        <v>9</v>
      </c>
      <c r="U37" s="6">
        <f>SUM(D37:R37)</f>
        <v>29</v>
      </c>
      <c r="V37" s="6"/>
      <c r="W37" s="6">
        <f>IF(V37&gt;0,T37-1,T37)</f>
        <v>9</v>
      </c>
      <c r="X37" s="6">
        <f>U37-V37</f>
        <v>29</v>
      </c>
      <c r="Y37" s="5"/>
      <c r="Z37" s="4" t="s">
        <v>0</v>
      </c>
    </row>
    <row r="38" spans="1:26" ht="18.75" x14ac:dyDescent="0.3">
      <c r="A38" s="9" t="s">
        <v>47</v>
      </c>
      <c r="B38" s="40" t="s">
        <v>46</v>
      </c>
      <c r="C38" s="9" t="s">
        <v>45</v>
      </c>
      <c r="D38" s="6">
        <v>3</v>
      </c>
      <c r="E38" s="13">
        <v>4</v>
      </c>
      <c r="F38" s="6">
        <v>3</v>
      </c>
      <c r="G38" s="6">
        <v>1</v>
      </c>
      <c r="H38" s="6">
        <v>1</v>
      </c>
      <c r="I38" s="6">
        <v>3</v>
      </c>
      <c r="J38" s="6">
        <v>3</v>
      </c>
      <c r="K38" s="6" t="str">
        <f>'[1]Fall Series Scoring Summary'!D37</f>
        <v/>
      </c>
      <c r="L38" s="6" t="str">
        <f>'[1]Fall Series Scoring Summary'!E37</f>
        <v/>
      </c>
      <c r="M38" s="6">
        <f>'[1]Fall Series Scoring Summary'!F37</f>
        <v>2</v>
      </c>
      <c r="N38" s="6">
        <f>'[1]Fall Series Scoring Summary'!G37</f>
        <v>1</v>
      </c>
      <c r="O38" s="6">
        <f>'[1]Fall Series Scoring Summary'!H37</f>
        <v>2</v>
      </c>
      <c r="P38" s="6">
        <f>'[1]Fall Series Scoring Summary'!I37</f>
        <v>1</v>
      </c>
      <c r="Q38" s="6">
        <f>'[1]Fall Series Scoring Summary'!J37</f>
        <v>2</v>
      </c>
      <c r="R38" s="6">
        <f>'[1]Fall Series Scoring Summary'!K37</f>
        <v>1</v>
      </c>
      <c r="T38" s="6">
        <f>COUNTIF(D38:R38,"&gt;0")</f>
        <v>13</v>
      </c>
      <c r="U38" s="6">
        <f>SUM(D38:R38)</f>
        <v>27</v>
      </c>
      <c r="V38" s="6">
        <v>4</v>
      </c>
      <c r="W38" s="6">
        <f>IF(V38&gt;0,T38-1,T38)</f>
        <v>12</v>
      </c>
      <c r="X38" s="6">
        <f>U38-V38</f>
        <v>23</v>
      </c>
      <c r="Y38" s="5">
        <f>IFERROR(X38/W38,"")</f>
        <v>1.9166666666666667</v>
      </c>
      <c r="Z38" s="11">
        <f>IFERROR(RANK(Y38,Y$34:Y$39,1),"")</f>
        <v>2</v>
      </c>
    </row>
    <row r="39" spans="1:26" ht="18.75" x14ac:dyDescent="0.3">
      <c r="A39" s="9" t="s">
        <v>44</v>
      </c>
      <c r="B39" s="9" t="s">
        <v>43</v>
      </c>
      <c r="C39" s="9" t="s">
        <v>42</v>
      </c>
      <c r="D39" s="6">
        <v>1</v>
      </c>
      <c r="E39" s="6">
        <v>2</v>
      </c>
      <c r="F39" s="6">
        <v>2</v>
      </c>
      <c r="G39" s="6">
        <v>2</v>
      </c>
      <c r="H39" s="6">
        <v>2</v>
      </c>
      <c r="I39" s="6">
        <v>1</v>
      </c>
      <c r="J39" s="6">
        <v>2</v>
      </c>
      <c r="K39" s="6" t="str">
        <f>'[1]Fall Series Scoring Summary'!D38</f>
        <v/>
      </c>
      <c r="L39" s="6">
        <f>'[1]Fall Series Scoring Summary'!E38</f>
        <v>0</v>
      </c>
      <c r="M39" s="12" t="str">
        <f>'[1]Fall Series Scoring Summary'!F38</f>
        <v>RC</v>
      </c>
      <c r="N39" s="12" t="str">
        <f>'[1]Fall Series Scoring Summary'!G38</f>
        <v>RC</v>
      </c>
      <c r="O39" s="6">
        <f>'[1]Fall Series Scoring Summary'!H38</f>
        <v>0</v>
      </c>
      <c r="P39" s="6">
        <f>'[1]Fall Series Scoring Summary'!I38</f>
        <v>0</v>
      </c>
      <c r="Q39" s="6">
        <f>'[1]Fall Series Scoring Summary'!J38</f>
        <v>0</v>
      </c>
      <c r="R39" s="6">
        <f>'[1]Fall Series Scoring Summary'!K38</f>
        <v>0</v>
      </c>
      <c r="T39" s="6">
        <f>COUNTIF(D39:R39,"&gt;0")</f>
        <v>7</v>
      </c>
      <c r="U39" s="6">
        <f>SUM(D39:R39)</f>
        <v>12</v>
      </c>
      <c r="V39" s="6"/>
      <c r="W39" s="6">
        <f>IF(V39&gt;0,T39-1,T39)</f>
        <v>7</v>
      </c>
      <c r="X39" s="6">
        <f>U39-V39</f>
        <v>12</v>
      </c>
      <c r="Y39" s="5"/>
      <c r="Z39" s="4" t="s">
        <v>0</v>
      </c>
    </row>
    <row r="40" spans="1:26" ht="10.5" customHeight="1" x14ac:dyDescent="0.3">
      <c r="A40" s="37"/>
      <c r="B40" s="37"/>
      <c r="C40" s="37"/>
      <c r="D40" s="37"/>
      <c r="E40" s="37"/>
      <c r="F40" s="39"/>
      <c r="G40" s="39"/>
      <c r="H40" s="38"/>
      <c r="I40" s="38"/>
      <c r="J40" s="37"/>
    </row>
    <row r="41" spans="1:26" ht="31.5" x14ac:dyDescent="0.5">
      <c r="A41" s="36" t="s">
        <v>41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2.1" customHeight="1" x14ac:dyDescent="0.3">
      <c r="A42" s="32"/>
      <c r="B42" s="32"/>
      <c r="C42" s="35"/>
      <c r="D42" s="34"/>
      <c r="E42" s="33"/>
      <c r="F42" s="33"/>
      <c r="G42" s="32"/>
      <c r="H42" s="32"/>
      <c r="I42" s="32"/>
      <c r="J42" s="32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16.5" customHeight="1" x14ac:dyDescent="0.25">
      <c r="A43" s="30"/>
      <c r="B43" s="30"/>
      <c r="C43" s="30"/>
      <c r="D43" s="29" t="s">
        <v>40</v>
      </c>
      <c r="E43" s="29" t="s">
        <v>40</v>
      </c>
      <c r="F43" s="29" t="s">
        <v>40</v>
      </c>
      <c r="G43" s="29" t="s">
        <v>40</v>
      </c>
      <c r="H43" s="29" t="s">
        <v>40</v>
      </c>
      <c r="I43" s="29" t="s">
        <v>40</v>
      </c>
      <c r="J43" s="29" t="s">
        <v>40</v>
      </c>
      <c r="K43" s="28" t="s">
        <v>39</v>
      </c>
      <c r="L43" s="28" t="s">
        <v>39</v>
      </c>
      <c r="M43" s="28" t="s">
        <v>39</v>
      </c>
      <c r="N43" s="28" t="s">
        <v>39</v>
      </c>
      <c r="O43" s="28" t="s">
        <v>39</v>
      </c>
      <c r="P43" s="28" t="s">
        <v>39</v>
      </c>
      <c r="Q43" s="28" t="s">
        <v>39</v>
      </c>
      <c r="R43" s="28" t="s">
        <v>39</v>
      </c>
      <c r="S43" s="27"/>
      <c r="T43" s="26" t="s">
        <v>38</v>
      </c>
      <c r="U43" s="26" t="s">
        <v>38</v>
      </c>
      <c r="V43" s="26" t="s">
        <v>38</v>
      </c>
      <c r="W43" s="26" t="s">
        <v>38</v>
      </c>
      <c r="X43" s="26" t="s">
        <v>38</v>
      </c>
      <c r="Y43" s="26" t="s">
        <v>38</v>
      </c>
      <c r="Z43" s="26" t="s">
        <v>38</v>
      </c>
    </row>
    <row r="44" spans="1:26" ht="18.75" x14ac:dyDescent="0.3">
      <c r="A44" s="25"/>
      <c r="B44" s="25"/>
      <c r="C44" s="24"/>
      <c r="D44" s="18" t="s">
        <v>35</v>
      </c>
      <c r="E44" s="18" t="s">
        <v>31</v>
      </c>
      <c r="F44" s="18" t="s">
        <v>30</v>
      </c>
      <c r="G44" s="18" t="s">
        <v>29</v>
      </c>
      <c r="H44" s="18" t="s">
        <v>28</v>
      </c>
      <c r="I44" s="23" t="s">
        <v>37</v>
      </c>
      <c r="J44" s="22" t="s">
        <v>36</v>
      </c>
      <c r="K44" s="16" t="s">
        <v>35</v>
      </c>
      <c r="L44" s="16" t="s">
        <v>34</v>
      </c>
      <c r="M44" s="16" t="s">
        <v>33</v>
      </c>
      <c r="N44" s="16" t="s">
        <v>32</v>
      </c>
      <c r="O44" s="16" t="s">
        <v>31</v>
      </c>
      <c r="P44" s="16" t="s">
        <v>30</v>
      </c>
      <c r="Q44" s="16" t="s">
        <v>29</v>
      </c>
      <c r="R44" s="16" t="s">
        <v>28</v>
      </c>
      <c r="T44" s="21" t="s">
        <v>25</v>
      </c>
      <c r="U44" s="20" t="s">
        <v>27</v>
      </c>
      <c r="V44" s="13" t="s">
        <v>26</v>
      </c>
      <c r="W44" s="21" t="s">
        <v>25</v>
      </c>
      <c r="X44" s="20" t="s">
        <v>18</v>
      </c>
      <c r="Y44" s="20" t="s">
        <v>24</v>
      </c>
      <c r="Z44" s="20" t="s">
        <v>23</v>
      </c>
    </row>
    <row r="45" spans="1:26" ht="18.75" x14ac:dyDescent="0.3">
      <c r="A45" s="19" t="s">
        <v>22</v>
      </c>
      <c r="B45" s="19" t="s">
        <v>21</v>
      </c>
      <c r="C45" s="17" t="s">
        <v>20</v>
      </c>
      <c r="D45" s="18" t="s">
        <v>19</v>
      </c>
      <c r="E45" s="18" t="s">
        <v>19</v>
      </c>
      <c r="F45" s="18" t="s">
        <v>19</v>
      </c>
      <c r="G45" s="18" t="s">
        <v>19</v>
      </c>
      <c r="H45" s="18" t="s">
        <v>19</v>
      </c>
      <c r="I45" s="18" t="s">
        <v>19</v>
      </c>
      <c r="J45" s="17" t="s">
        <v>19</v>
      </c>
      <c r="K45" s="16" t="s">
        <v>19</v>
      </c>
      <c r="L45" s="16" t="s">
        <v>19</v>
      </c>
      <c r="M45" s="16" t="s">
        <v>19</v>
      </c>
      <c r="N45" s="16" t="s">
        <v>19</v>
      </c>
      <c r="O45" s="16" t="s">
        <v>19</v>
      </c>
      <c r="P45" s="16" t="s">
        <v>19</v>
      </c>
      <c r="Q45" s="16" t="s">
        <v>19</v>
      </c>
      <c r="R45" s="16" t="s">
        <v>19</v>
      </c>
      <c r="T45" s="14"/>
      <c r="U45" s="14" t="s">
        <v>18</v>
      </c>
      <c r="V45" s="13" t="s">
        <v>17</v>
      </c>
      <c r="W45" s="15" t="s">
        <v>16</v>
      </c>
      <c r="X45" s="14" t="s">
        <v>16</v>
      </c>
      <c r="Y45" s="14" t="s">
        <v>15</v>
      </c>
      <c r="Z45" s="14" t="s">
        <v>14</v>
      </c>
    </row>
    <row r="46" spans="1:26" ht="18.75" x14ac:dyDescent="0.3">
      <c r="A46" s="9" t="s">
        <v>13</v>
      </c>
      <c r="B46" s="9" t="s">
        <v>12</v>
      </c>
      <c r="C46" s="9" t="s">
        <v>11</v>
      </c>
      <c r="D46" s="6">
        <v>1</v>
      </c>
      <c r="E46" s="6">
        <v>2</v>
      </c>
      <c r="F46" s="6">
        <v>2</v>
      </c>
      <c r="G46" s="6">
        <v>1</v>
      </c>
      <c r="H46" s="6">
        <v>1</v>
      </c>
      <c r="I46" s="6">
        <v>2</v>
      </c>
      <c r="J46" s="6">
        <v>2</v>
      </c>
      <c r="K46" s="6">
        <f>'[1]Fall Series Scoring Summary'!D45</f>
        <v>2</v>
      </c>
      <c r="L46" s="13">
        <f>'[1]Fall Series Scoring Summary'!E45</f>
        <v>2</v>
      </c>
      <c r="M46" s="13">
        <f>'[1]Fall Series Scoring Summary'!F45</f>
        <v>2</v>
      </c>
      <c r="N46" s="13">
        <f>'[1]Fall Series Scoring Summary'!G45</f>
        <v>2</v>
      </c>
      <c r="O46" s="6">
        <f>'[1]Fall Series Scoring Summary'!H45</f>
        <v>2</v>
      </c>
      <c r="P46" s="6">
        <f>'[1]Fall Series Scoring Summary'!I45</f>
        <v>2</v>
      </c>
      <c r="Q46" s="6">
        <f>'[1]Fall Series Scoring Summary'!J45</f>
        <v>1</v>
      </c>
      <c r="R46" s="6">
        <f>'[1]Fall Series Scoring Summary'!K45</f>
        <v>1</v>
      </c>
      <c r="T46" s="6">
        <f>COUNTIF(D46:R46,"&gt;0")</f>
        <v>15</v>
      </c>
      <c r="U46" s="6">
        <f>SUM(D46:R46)</f>
        <v>25</v>
      </c>
      <c r="V46" s="6">
        <v>6</v>
      </c>
      <c r="W46" s="6">
        <v>12</v>
      </c>
      <c r="X46" s="6">
        <f>U46-V46</f>
        <v>19</v>
      </c>
      <c r="Y46" s="5">
        <f>IFERROR(X46/W46,"")</f>
        <v>1.5833333333333333</v>
      </c>
      <c r="Z46" s="11">
        <f>IFERROR(RANK(Y46,Y$46:Y$49,1),"")</f>
        <v>2</v>
      </c>
    </row>
    <row r="47" spans="1:26" ht="18.75" x14ac:dyDescent="0.3">
      <c r="A47" s="9" t="s">
        <v>10</v>
      </c>
      <c r="B47" s="9" t="s">
        <v>9</v>
      </c>
      <c r="C47" s="9" t="s">
        <v>8</v>
      </c>
      <c r="D47" s="6" t="s">
        <v>1</v>
      </c>
      <c r="E47" s="6" t="s">
        <v>1</v>
      </c>
      <c r="F47" s="6" t="s">
        <v>1</v>
      </c>
      <c r="G47" s="8"/>
      <c r="H47" s="6"/>
      <c r="I47" s="6" t="s">
        <v>1</v>
      </c>
      <c r="J47" s="6" t="s">
        <v>1</v>
      </c>
      <c r="K47" s="6">
        <f>'[1]Fall Series Scoring Summary'!D46</f>
        <v>0</v>
      </c>
      <c r="L47" s="6">
        <f>'[1]Fall Series Scoring Summary'!E46</f>
        <v>0</v>
      </c>
      <c r="M47" s="6">
        <f>'[1]Fall Series Scoring Summary'!F46</f>
        <v>0</v>
      </c>
      <c r="N47" s="6">
        <f>'[1]Fall Series Scoring Summary'!G46</f>
        <v>0</v>
      </c>
      <c r="O47" s="6">
        <f>'[1]Fall Series Scoring Summary'!H46</f>
        <v>0</v>
      </c>
      <c r="P47" s="6">
        <f>'[1]Fall Series Scoring Summary'!I46</f>
        <v>0</v>
      </c>
      <c r="Q47" s="6">
        <f>'[1]Fall Series Scoring Summary'!J46</f>
        <v>0</v>
      </c>
      <c r="R47" s="6">
        <f>'[1]Fall Series Scoring Summary'!K46</f>
        <v>0</v>
      </c>
      <c r="T47" s="6">
        <f>COUNTIF(D47:R47,"&gt;0")</f>
        <v>0</v>
      </c>
      <c r="U47" s="6">
        <f>SUM(D47:R47)</f>
        <v>0</v>
      </c>
      <c r="V47" s="6"/>
      <c r="W47" s="6">
        <f>IF(V47&gt;0,T47-1,T47)</f>
        <v>0</v>
      </c>
      <c r="X47" s="6">
        <f>U47-V47</f>
        <v>0</v>
      </c>
      <c r="Y47" s="5"/>
      <c r="Z47" s="4" t="s">
        <v>0</v>
      </c>
    </row>
    <row r="48" spans="1:26" ht="18.75" x14ac:dyDescent="0.3">
      <c r="A48" s="9" t="s">
        <v>7</v>
      </c>
      <c r="B48" s="9" t="s">
        <v>6</v>
      </c>
      <c r="C48" s="9" t="s">
        <v>5</v>
      </c>
      <c r="D48" s="6">
        <v>2</v>
      </c>
      <c r="E48" s="6">
        <v>1</v>
      </c>
      <c r="F48" s="6">
        <v>1</v>
      </c>
      <c r="G48" s="8"/>
      <c r="H48" s="6"/>
      <c r="I48" s="6">
        <v>1</v>
      </c>
      <c r="J48" s="6">
        <v>1</v>
      </c>
      <c r="K48" s="6">
        <f>'[1]Fall Series Scoring Summary'!D47</f>
        <v>1</v>
      </c>
      <c r="L48" s="6">
        <f>'[1]Fall Series Scoring Summary'!E47</f>
        <v>1</v>
      </c>
      <c r="M48" s="12">
        <f>'[1]Fall Series Scoring Summary'!F47</f>
        <v>1</v>
      </c>
      <c r="N48" s="12">
        <f>'[1]Fall Series Scoring Summary'!G47</f>
        <v>1</v>
      </c>
      <c r="O48" s="6">
        <f>'[1]Fall Series Scoring Summary'!H47</f>
        <v>1</v>
      </c>
      <c r="P48" s="6">
        <f>'[1]Fall Series Scoring Summary'!I47</f>
        <v>1</v>
      </c>
      <c r="Q48" s="6">
        <f>'[1]Fall Series Scoring Summary'!J47</f>
        <v>3</v>
      </c>
      <c r="R48" s="6">
        <f>'[1]Fall Series Scoring Summary'!K47</f>
        <v>0</v>
      </c>
      <c r="T48" s="6">
        <f>COUNTIF(D48:R48,"&gt;0")</f>
        <v>12</v>
      </c>
      <c r="U48" s="6">
        <f>SUM(D48:R48)</f>
        <v>15</v>
      </c>
      <c r="V48" s="6"/>
      <c r="W48" s="6">
        <f>IF(V48&gt;0,T48-1,T48)</f>
        <v>12</v>
      </c>
      <c r="X48" s="6">
        <f>U48-V48</f>
        <v>15</v>
      </c>
      <c r="Y48" s="5">
        <f>IFERROR(X48/W48,"")</f>
        <v>1.25</v>
      </c>
      <c r="Z48" s="11">
        <f>IFERROR(RANK(Y48,Y$46:Y$49,1),"")</f>
        <v>1</v>
      </c>
    </row>
    <row r="49" spans="1:26" ht="18.75" x14ac:dyDescent="0.3">
      <c r="A49" s="9" t="s">
        <v>4</v>
      </c>
      <c r="B49" s="10" t="s">
        <v>3</v>
      </c>
      <c r="C49" s="9" t="s">
        <v>2</v>
      </c>
      <c r="D49" s="6">
        <v>4</v>
      </c>
      <c r="E49" s="6" t="s">
        <v>1</v>
      </c>
      <c r="F49" s="6" t="s">
        <v>1</v>
      </c>
      <c r="G49" s="8"/>
      <c r="H49" s="6"/>
      <c r="I49" s="6"/>
      <c r="J49" s="7"/>
      <c r="K49" s="6">
        <f>'[1]Fall Series Scoring Summary'!D48</f>
        <v>0</v>
      </c>
      <c r="L49" s="6">
        <f>'[1]Fall Series Scoring Summary'!E48</f>
        <v>0</v>
      </c>
      <c r="M49" s="6">
        <f>'[1]Fall Series Scoring Summary'!F48</f>
        <v>1</v>
      </c>
      <c r="N49" s="6">
        <f>'[1]Fall Series Scoring Summary'!G48</f>
        <v>1</v>
      </c>
      <c r="O49" s="6">
        <f>'[1]Fall Series Scoring Summary'!H48</f>
        <v>0</v>
      </c>
      <c r="P49" s="6">
        <f>'[1]Fall Series Scoring Summary'!I48</f>
        <v>0</v>
      </c>
      <c r="Q49" s="6">
        <f>'[1]Fall Series Scoring Summary'!J48</f>
        <v>0</v>
      </c>
      <c r="R49" s="6">
        <f>'[1]Fall Series Scoring Summary'!K48</f>
        <v>0</v>
      </c>
      <c r="T49" s="6">
        <f>COUNTIF(D49:R49,"&gt;0")</f>
        <v>3</v>
      </c>
      <c r="U49" s="6">
        <f>SUM(D49:R49)</f>
        <v>6</v>
      </c>
      <c r="V49" s="6"/>
      <c r="W49" s="6">
        <f>IF(V49&gt;0,T49-1,T49)</f>
        <v>3</v>
      </c>
      <c r="X49" s="6">
        <f>U49-V49</f>
        <v>6</v>
      </c>
      <c r="Y49" s="5"/>
      <c r="Z49" s="4" t="s">
        <v>0</v>
      </c>
    </row>
    <row r="50" spans="1:26" ht="9" customHeight="1" x14ac:dyDescent="0.3">
      <c r="A50" s="1"/>
      <c r="B50" s="1"/>
      <c r="C50" s="1"/>
      <c r="D50" s="1"/>
      <c r="E50" s="1"/>
      <c r="F50" s="3"/>
      <c r="G50" s="3"/>
      <c r="H50" s="2"/>
      <c r="I50" s="2"/>
      <c r="J50" s="1"/>
    </row>
  </sheetData>
  <mergeCells count="4">
    <mergeCell ref="A29:Z29"/>
    <mergeCell ref="A41:Z41"/>
    <mergeCell ref="A3:Z3"/>
    <mergeCell ref="A15:Z1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Season Series Scoring Summary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Maloney</dc:creator>
  <cp:lastModifiedBy>Michael Maloney</cp:lastModifiedBy>
  <dcterms:created xsi:type="dcterms:W3CDTF">2019-11-10T18:25:20Z</dcterms:created>
  <dcterms:modified xsi:type="dcterms:W3CDTF">2019-11-10T18:27:22Z</dcterms:modified>
</cp:coreProperties>
</file>